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angiburton/Documents/2022/CCI Staffing/"/>
    </mc:Choice>
  </mc:AlternateContent>
  <xr:revisionPtr revIDLastSave="0" documentId="13_ncr:1_{F74F9834-1B2C-1C4E-8473-173D7B359B05}" xr6:coauthVersionLast="47" xr6:coauthVersionMax="47" xr10:uidLastSave="{00000000-0000-0000-0000-000000000000}"/>
  <workbookProtection workbookAlgorithmName="SHA-512" workbookHashValue="aB2RxX9llYDa34n6wGO7ZK1cQzEX/MXw69hOFtjO99bLB9am/qYFSxQowiPY1+icVEOzczGDmFmQnzQT5CWo/g==" workbookSaltValue="QboOTJDMsknC+5aOxbSILA==" workbookSpinCount="100000" lockStructure="1"/>
  <bookViews>
    <workbookView xWindow="12960" yWindow="500" windowWidth="35100" windowHeight="20480" xr2:uid="{E7C1BDA9-FF9B-4C9C-A46F-77FEA4D402C7}"/>
  </bookViews>
  <sheets>
    <sheet name="Timecard" sheetId="1" r:id="rId1"/>
    <sheet name="Instructions" sheetId="5" r:id="rId2"/>
    <sheet name="Sample" sheetId="6" r:id="rId3"/>
  </sheets>
  <definedNames>
    <definedName name="_xlnm.Print_Area" localSheetId="2">Sample!$A$1:$O$29</definedName>
    <definedName name="_xlnm.Print_Area" localSheetId="0">Timecard!$A$1:$O$29</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6" i="1" l="1"/>
  <c r="R27" i="1" s="1"/>
  <c r="R28" i="1" s="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8" i="1" s="1"/>
  <c r="R59" i="1" s="1"/>
  <c r="R60" i="1" s="1"/>
  <c r="R61" i="1" s="1"/>
  <c r="R62" i="1" s="1"/>
  <c r="R63" i="1" s="1"/>
  <c r="R64" i="1" s="1"/>
  <c r="R65" i="1" s="1"/>
  <c r="R66" i="1" s="1"/>
  <c r="R67" i="1" s="1"/>
  <c r="R68" i="1" s="1"/>
  <c r="R69" i="1" s="1"/>
  <c r="R70" i="1" s="1"/>
  <c r="R71" i="1" s="1"/>
  <c r="R72" i="1" s="1"/>
  <c r="R73" i="1" s="1"/>
  <c r="R74" i="1" s="1"/>
  <c r="R75" i="1" s="1"/>
  <c r="R76" i="1" s="1"/>
  <c r="R77" i="1" s="1"/>
  <c r="R78" i="1" s="1"/>
  <c r="R79" i="1" s="1"/>
  <c r="R26" i="6"/>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M13" i="6"/>
  <c r="H13" i="6"/>
  <c r="M12" i="6"/>
  <c r="H12" i="6"/>
  <c r="H11" i="6" s="1"/>
  <c r="H10" i="6" s="1"/>
  <c r="H9" i="6" s="1"/>
  <c r="H8" i="6" s="1"/>
  <c r="H7" i="6" s="1"/>
  <c r="M11" i="6"/>
  <c r="M10" i="6"/>
  <c r="M9" i="6"/>
  <c r="M8" i="6"/>
  <c r="M7" i="6"/>
  <c r="M13" i="1"/>
  <c r="M12" i="1"/>
  <c r="M11" i="1"/>
  <c r="M10" i="1"/>
  <c r="N17" i="6" l="1"/>
  <c r="L15" i="6" s="1"/>
  <c r="H13" i="1"/>
  <c r="H12" i="1" s="1"/>
  <c r="H11" i="1" s="1"/>
  <c r="H10" i="1" s="1"/>
  <c r="H9" i="1" s="1"/>
  <c r="H8" i="1" s="1"/>
  <c r="H7" i="1" s="1"/>
  <c r="N15" i="6" l="1"/>
  <c r="M7" i="1"/>
  <c r="M8" i="1"/>
  <c r="M9" i="1"/>
  <c r="N17" i="1" l="1"/>
  <c r="L15" i="1" s="1"/>
  <c r="N15"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CBD1577-4BEE-4886-9FB2-8C7DF77DD848}" keepAlive="1" name="Query - Table1" description="Connection to the 'Table1' query in the workbook." type="5" refreshedVersion="6"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<sst xmlns="http://schemas.openxmlformats.org/spreadsheetml/2006/main" count="125" uniqueCount="70">
  <si>
    <t>CLIENT COMPANY NAME</t>
  </si>
  <si>
    <t>WEEK ENDING DATE</t>
  </si>
  <si>
    <t>JOB TITLE</t>
  </si>
  <si>
    <t>EMPLOYEE: I certify that the hours shown hereon represent the total hours worked by me this week, and that they were properly verified by a permanent employee of the client company.</t>
  </si>
  <si>
    <t>DAY</t>
  </si>
  <si>
    <t>DATE</t>
  </si>
  <si>
    <t>START TIME</t>
  </si>
  <si>
    <t>FINISH TIME</t>
  </si>
  <si>
    <t>HOURS</t>
  </si>
  <si>
    <t>MON</t>
  </si>
  <si>
    <t>OT is calculated on a weekly basis (greater than 40 hours/week), not daily. If you qualify, OT hours calculate automatically below.</t>
  </si>
  <si>
    <t>EMPLOYEE SIGNATURE</t>
  </si>
  <si>
    <t>EMPLOYEE NAME</t>
  </si>
  <si>
    <t>TUES</t>
  </si>
  <si>
    <t>X</t>
  </si>
  <si>
    <t>WED</t>
  </si>
  <si>
    <t>FRI</t>
  </si>
  <si>
    <t>SAT</t>
  </si>
  <si>
    <t>SUN</t>
  </si>
  <si>
    <t>GREEN cells: Choose from Pickbox</t>
  </si>
  <si>
    <t>REGULAR HOURS</t>
  </si>
  <si>
    <t>OT HOURS</t>
  </si>
  <si>
    <t>CLIENT SIGNATURE</t>
  </si>
  <si>
    <t>CLIENT NAME (PLEASE PRINT)</t>
  </si>
  <si>
    <t>TITLE</t>
  </si>
  <si>
    <t>TOTAL HOURS:</t>
  </si>
  <si>
    <t>Corporate Connection, Inc</t>
  </si>
  <si>
    <t>EMAIL TO: careers@ccistaff.com</t>
  </si>
  <si>
    <t xml:space="preserve">TELEPHONE: (504) 828-2210         </t>
  </si>
  <si>
    <t>SICK</t>
  </si>
  <si>
    <t>CONTRACT AND CONDITIONS OF SERVICE</t>
  </si>
  <si>
    <t>CLIENT agrees to the following conditions:</t>
  </si>
  <si>
    <r>
      <t xml:space="preserve">CLIENT: This document is a binding contract.  Your signature represents that you are in agreement with all the terms and conditions below, that the hours shown are correct, and that the work was completed in a satisfactory manner. </t>
    </r>
    <r>
      <rPr>
        <i/>
        <sz val="10.5"/>
        <rFont val="Calibri"/>
        <family val="2"/>
        <scheme val="minor"/>
      </rPr>
      <t>If you are not in agreement, do not sign this document until you have called Corporate Connection, Inc to discuss your concerns.</t>
    </r>
  </si>
  <si>
    <t>LUNCH   OUT</t>
  </si>
  <si>
    <t>Client Initials for OT Approval</t>
  </si>
  <si>
    <t>LUNCH    IN</t>
  </si>
  <si>
    <t>GOLD cells: Enter text</t>
  </si>
  <si>
    <t>PURPLE cells: Print form, fill in with ink</t>
  </si>
  <si>
    <t>Sample Company</t>
  </si>
  <si>
    <t>GENERAL PAYROLL INSTRUCTIONS</t>
  </si>
  <si>
    <t>ELECTRONIC TIMESHEET INSTRUCTIONS</t>
  </si>
  <si>
    <t xml:space="preserve">For most efficient use, save this document once, then modify it each week and "Save As," renaming it with the corresponding week-ending date.  </t>
  </si>
  <si>
    <r>
      <t>GREEN CELLS</t>
    </r>
    <r>
      <rPr>
        <sz val="12"/>
        <rFont val="Arial"/>
        <family val="2"/>
      </rPr>
      <t xml:space="preserve"> are pickboxes.  Select the cell, then use the dropdown menu for the correct entry (including week-ending date, start time, lunch out, lunch in, and finish time).</t>
    </r>
  </si>
  <si>
    <r>
      <t>GOLD CELLS</t>
    </r>
    <r>
      <rPr>
        <sz val="12"/>
        <rFont val="Arial"/>
        <family val="2"/>
      </rPr>
      <t xml:space="preserve"> are open text boxes.  Type the appropriate information in these cells (Including the client company name, job title, your name, and the name and title of your supervisor who will sign for approval).</t>
    </r>
  </si>
  <si>
    <t>●Checks are sent via Direct Deposit on Fridays.</t>
  </si>
  <si>
    <t>●Timecards submitted after the deadline will be paid on the following week's payroll.</t>
  </si>
  <si>
    <t>●Timecards will not be processed without a client signature.</t>
  </si>
  <si>
    <t xml:space="preserve">●The deadline to submit timecards is Saturday no later than 5:00PM.  </t>
  </si>
  <si>
    <t>SUBMITTING TIMECARDS</t>
  </si>
  <si>
    <r>
      <t xml:space="preserve">After completing the timecard, print it and </t>
    </r>
    <r>
      <rPr>
        <b/>
        <sz val="12"/>
        <rFont val="Arial"/>
        <family val="2"/>
      </rPr>
      <t>have it signed by your supervisor</t>
    </r>
    <r>
      <rPr>
        <sz val="12"/>
        <rFont val="Arial"/>
        <family val="2"/>
      </rPr>
      <t xml:space="preserve">. Then email the signed timecard to: </t>
    </r>
    <r>
      <rPr>
        <b/>
        <sz val="12"/>
        <rFont val="Arial"/>
        <family val="2"/>
      </rPr>
      <t>careers@ccistaff.com</t>
    </r>
    <r>
      <rPr>
        <sz val="12"/>
        <rFont val="Arial"/>
        <family val="2"/>
      </rPr>
      <t xml:space="preserve"> or text a photo to the company cell phone. </t>
    </r>
  </si>
  <si>
    <t>Only GREEN, GOLD, and PURPLE cells need to be filled out.  All other cells are locked or calculate automatically.</t>
  </si>
  <si>
    <t>THUR</t>
  </si>
  <si>
    <t xml:space="preserve">●If you have overtime, your supervisor must initial in the box approving the OT. </t>
  </si>
  <si>
    <t xml:space="preserve">Administrative Assistant </t>
  </si>
  <si>
    <t xml:space="preserve">Your Name Here </t>
  </si>
  <si>
    <t xml:space="preserve">Supervisor's Name </t>
  </si>
  <si>
    <t xml:space="preserve">Supervisor </t>
  </si>
  <si>
    <r>
      <t>PURPLE CELLS</t>
    </r>
    <r>
      <rPr>
        <sz val="12"/>
        <rFont val="Arial"/>
        <family val="2"/>
      </rPr>
      <t xml:space="preserve"> are to be filled out in ink after printing the timecard.</t>
    </r>
  </si>
  <si>
    <t>TIME CARDS WILL NOT BE PROCESSED WITHOUT CLIENT SIGNATURE</t>
  </si>
  <si>
    <t xml:space="preserve"> DEADLINE FOR TIME CARD SUBMISSION: SATURDAY 5:00PM</t>
  </si>
  <si>
    <t xml:space="preserve">1.         Employees of Corporate Connection, Inc are to perform clerical or professional duties only. Corporate Connection employees are not authorized to operate heavy machinery, equipment, vehicles, or to perform any duties not considered clerical or professional. </t>
  </si>
  <si>
    <t xml:space="preserve">2.         The insurance furnished by Corporate Connection, Inc. does not cover liability for injury or damage caused by a Corporate Connection employee's operation of a Client's vehicle. Client assumes all risk of personal responsibility and/or liability that may derive from any injury caused by a Corporate Connection's employee's use of the Client's motor vehicle. </t>
  </si>
  <si>
    <t xml:space="preserve">3.         It is agreed that the Client will not entrust Corporate Connection employees with unattended premises or any part thereof, handling of cash, negotiable paper, or other valuables without prior written consent from Corporate Connection, Inc for any reason. The Client specifically waives any right to offset the value of such cash, equipment, or valuables advanced or any other claim for lost or damage against any money due to Corporate Connection, Inc. </t>
  </si>
  <si>
    <t xml:space="preserve">4.         CLIENT agrees to terms of net upon receipt and considered past due after 7 days. Late charges will apply on invoices not paid by DUE DATE and will accrue weekly. All attorney fees for costs and collection on all unpaid invoices will be paid by the client. </t>
  </si>
  <si>
    <t xml:space="preserve">5.         The client's signature authorizes Corporate Connection, Inc to pay employees for hours authorized by this timecard. There is a 4 (four) hour minimum. </t>
  </si>
  <si>
    <t xml:space="preserve">6.         Corporate Connection, Inc will bill the Client at an overtime rate of time and one-half for any hours worked over 40 (fourty) hours per week. </t>
  </si>
  <si>
    <t xml:space="preserve">7.         If the Client wishes to hire an employee of Corporate Connection, Inc. as a full time employee within one year from the start assignment, the Client agrees to either pay Corporate Connection, Inc a Direct Hire Fee not to exceed twenty percent (20%) of the employee's annual salary or to retain the temporary employees on Corporate Connection's payroll for a minimum period of twelve weeks/ equal to 480 working hours. In order to transfer a Corporate Connection, Inc employee to Client's payroll, all outstanding invoices must be paid.  </t>
  </si>
  <si>
    <t xml:space="preserve">8.         If a Corporate Connection employee is injured, the Client agrees to report the incident immediately to Corporate Connection, Inc and agrees to cooperate in the investigation of said incident. </t>
  </si>
  <si>
    <r>
      <t xml:space="preserve">9.        The Client has a duty to report any and all incidents, personal injury, criminal acts, and/or property damage caused or sustained by a Corporate Connection employee to Corporate Connection </t>
    </r>
    <r>
      <rPr>
        <i/>
        <sz val="7"/>
        <color theme="1"/>
        <rFont val="Arial"/>
        <family val="2"/>
      </rPr>
      <t xml:space="preserve">in writing </t>
    </r>
    <r>
      <rPr>
        <sz val="7"/>
        <color theme="1"/>
        <rFont val="Arial"/>
        <family val="2"/>
      </rPr>
      <t>no more than 48 hours after the incident and/or property damage is known by the client to have occured.</t>
    </r>
  </si>
  <si>
    <t xml:space="preserve">10.       Any and all copies of this timecard will be deemed an original and shall be deemed on and the same instrument as the original executed timecard.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</si>
</sst>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h:mm\ AM/PM;@"/>
    <numFmt numFmtId="166" formatCode="[$-409]h:mm\ AM/PM;@"/>
  </numFmts>
  <fonts count="18" x14ac:knownFonts="1">
    <font>
      <sz val="11"/>
      <color theme="1"/>
      <name val="Calibri"/>
      <family val="2"/>
      <scheme val="minor"/>
    </font>
    <font>
      <b/>
      <sz val="10"/>
      <color indexed="9"/>
      <name val="Arial"/>
      <family val="2"/>
    </font>
    <font>
      <sz val="12"/>
      <name val="Arial"/>
      <family val="2"/>
    </font>
    <font>
      <b/>
      <sz val="14"/>
      <name val="Arial"/>
      <family val="2"/>
    </font>
    <font>
      <sz val="24"/>
      <name val="Arial"/>
      <family val="2"/>
    </font>
    <font>
      <b/>
      <sz val="10"/>
      <name val="Arial"/>
      <family val="2"/>
    </font>
    <font>
      <i/>
      <sz val="9"/>
      <name val="Arial"/>
      <family val="2"/>
    </font>
    <font>
      <b/>
      <sz val="12"/>
      <name val="Arial"/>
      <family val="2"/>
    </font>
    <font>
      <b/>
      <sz val="16"/>
      <name val="Arial"/>
      <family val="2"/>
    </font>
    <font>
      <b/>
      <sz val="20"/>
      <name val="Arial"/>
      <family val="2"/>
    </font>
    <font>
      <sz val="10.5"/>
      <color theme="1"/>
      <name val="Calibri"/>
      <family val="2"/>
      <scheme val="minor"/>
    </font>
    <font>
      <i/>
      <sz val="10.5"/>
      <name val="Calibri"/>
      <family val="2"/>
      <scheme val="minor"/>
    </font>
    <font>
      <b/>
      <sz val="7"/>
      <name val="Arial"/>
      <family val="2"/>
    </font>
    <font>
      <sz val="7"/>
      <name val="Arial"/>
      <family val="2"/>
    </font>
    <font>
      <b/>
      <i/>
      <sz val="12"/>
      <name val="Arial"/>
      <family val="2"/>
    </font>
    <font>
      <b/>
      <sz val="12"/>
      <color theme="0"/>
      <name val="Arial"/>
      <family val="2"/>
    </font>
    <font>
      <sz val="7"/>
      <color theme="1"/>
      <name val="Arial"/>
      <family val="2"/>
    </font>
    <font>
      <i/>
      <sz val="7"/>
      <color theme="1"/>
      <name val="Arial"/>
      <family val="2"/>
    </font>
  </fonts>
  <fills count="12">
    <fill>
      <patternFill patternType="none"/>
    </fill>
    <fill>
      <patternFill patternType="gray125"/>
    </fill>
    <fill>
      <patternFill patternType="solid">
        <fgColor indexed="8"/>
        <bgColor indexed="58"/>
      </patternFill>
    </fill>
    <fill>
      <patternFill patternType="solid">
        <fgColor theme="7" tint="0.59999389629810485"/>
        <bgColor indexed="26"/>
      </patternFill>
    </fill>
    <fill>
      <patternFill patternType="solid">
        <fgColor rgb="FFCC99FF"/>
        <bgColor indexed="41"/>
      </patternFill>
    </fill>
    <fill>
      <patternFill patternType="solid">
        <fgColor rgb="FFCC99FF"/>
        <bgColor indexed="64"/>
      </patternFill>
    </fill>
    <fill>
      <patternFill patternType="solid">
        <fgColor theme="7" tint="0.59999389629810485"/>
        <bgColor indexed="41"/>
      </patternFill>
    </fill>
    <fill>
      <patternFill patternType="solid">
        <fgColor rgb="FF92D787"/>
        <bgColor indexed="27"/>
      </patternFill>
    </fill>
    <fill>
      <patternFill patternType="solid">
        <fgColor indexed="9"/>
        <bgColor indexed="26"/>
      </patternFill>
    </fill>
    <fill>
      <patternFill patternType="solid">
        <fgColor indexed="22"/>
        <bgColor indexed="31"/>
      </patternFill>
    </fill>
    <fill>
      <patternFill patternType="solid">
        <fgColor rgb="FF15C2FF"/>
        <bgColor indexed="22"/>
      </patternFill>
    </fill>
    <fill>
      <patternFill patternType="solid">
        <fgColor rgb="FF15C2FF"/>
        <bgColor indexed="29"/>
      </patternFill>
    </fill>
  </fills>
  <borders count="25">
    <border>
      <left/>
      <right/>
      <top/>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style="medium">
        <color indexed="8"/>
      </left>
      <right/>
      <top/>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medium">
        <color indexed="8"/>
      </left>
      <right/>
      <top/>
      <bottom style="medium">
        <color indexed="8"/>
      </bottom>
      <diagonal/>
    </border>
    <border>
      <left/>
      <right/>
      <top/>
      <bottom style="medium">
        <color indexed="8"/>
      </bottom>
      <diagonal/>
    </border>
    <border>
      <left/>
      <right/>
      <top style="medium">
        <color indexed="8"/>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ck">
        <color indexed="8"/>
      </left>
      <right/>
      <top style="thick">
        <color indexed="8"/>
      </top>
      <bottom/>
      <diagonal/>
    </border>
    <border>
      <left/>
      <right style="thick">
        <color indexed="8"/>
      </right>
      <top style="thick">
        <color indexed="8"/>
      </top>
      <bottom/>
      <diagonal/>
    </border>
    <border>
      <left/>
      <right/>
      <top style="thin">
        <color auto="1"/>
      </top>
      <bottom style="thin">
        <color auto="1"/>
      </bottom>
      <diagonal/>
    </border>
    <border>
      <left style="medium">
        <color indexed="8"/>
      </left>
      <right style="thick">
        <color indexed="8"/>
      </right>
      <top style="medium">
        <color indexed="8"/>
      </top>
      <bottom/>
      <diagonal/>
    </border>
    <border>
      <left/>
      <right/>
      <top style="medium">
        <color indexed="8"/>
      </top>
      <bottom style="medium">
        <color indexed="8"/>
      </bottom>
      <diagonal/>
    </border>
    <border>
      <left style="thin">
        <color theme="4" tint="0.39997558519241921"/>
      </left>
      <right style="thin">
        <color theme="4" tint="0.39997558519241921"/>
      </right>
      <top style="thin">
        <color theme="4" tint="0.39997558519241921"/>
      </top>
      <bottom style="thin">
        <color indexed="64"/>
      </bottom>
      <diagonal/>
    </border>
  </borders>
  <cellStyleXfs count="1">
    <xf numFmtId="0" fontId="0" fillId="0" borderId="0"/>
  </cellStyleXfs>
  <cellXfs count="104">
    <xf numFmtId="0" fontId="0" fillId="0" borderId="0" xfId="0"/>
    <xf numFmtId="0" fontId="0" fillId="0" borderId="5" xfId="0" applyBorder="1" applyAlignment="1">
      <alignment horizontal="center"/>
    </xf>
    <xf numFmtId="0" fontId="0" fillId="0" borderId="2" xfId="0" applyBorder="1" applyAlignment="1">
      <alignment horizontal="center"/>
    </xf>
    <xf numFmtId="0" fontId="0" fillId="0" borderId="2" xfId="0" applyBorder="1" applyAlignment="1">
      <alignment horizontal="center" wrapText="1"/>
    </xf>
    <xf numFmtId="164" fontId="0" fillId="0" borderId="2" xfId="0" applyNumberFormat="1" applyBorder="1" applyAlignment="1">
      <alignment horizontal="center"/>
    </xf>
    <xf numFmtId="2" fontId="0" fillId="0" borderId="6" xfId="0" applyNumberFormat="1" applyBorder="1"/>
    <xf numFmtId="14" fontId="0" fillId="0" borderId="0" xfId="0" applyNumberFormat="1"/>
    <xf numFmtId="14" fontId="0" fillId="0" borderId="18" xfId="0" applyNumberFormat="1" applyFont="1" applyFill="1" applyBorder="1"/>
    <xf numFmtId="14" fontId="0" fillId="0" borderId="17" xfId="0" applyNumberFormat="1" applyFont="1" applyFill="1" applyBorder="1"/>
    <xf numFmtId="165" fontId="0" fillId="0" borderId="0" xfId="0" applyNumberFormat="1" applyProtection="1">
      <protection hidden="1"/>
    </xf>
    <xf numFmtId="165" fontId="0" fillId="0" borderId="0" xfId="0" applyNumberFormat="1"/>
    <xf numFmtId="20" fontId="0" fillId="0" borderId="0" xfId="0" applyNumberFormat="1" applyProtection="1">
      <protection hidden="1"/>
    </xf>
    <xf numFmtId="166" fontId="0" fillId="7" borderId="2" xfId="0" applyNumberFormat="1" applyFill="1" applyBorder="1" applyProtection="1">
      <protection locked="0"/>
    </xf>
    <xf numFmtId="166" fontId="0" fillId="7" borderId="2" xfId="0" applyNumberFormat="1" applyFill="1" applyBorder="1" applyAlignment="1" applyProtection="1">
      <alignment horizontal="right"/>
      <protection locked="0"/>
    </xf>
    <xf numFmtId="0" fontId="16" fillId="0" borderId="0" xfId="0" applyFont="1" applyAlignment="1">
      <alignment wrapText="1"/>
    </xf>
    <xf numFmtId="0" fontId="16" fillId="0" borderId="0" xfId="0" applyFont="1"/>
    <xf numFmtId="0" fontId="15" fillId="0" borderId="21" xfId="0" applyFont="1" applyFill="1" applyBorder="1" applyAlignment="1">
      <alignment horizontal="center"/>
    </xf>
    <xf numFmtId="0" fontId="5" fillId="7" borderId="7" xfId="0" applyFont="1" applyFill="1" applyBorder="1" applyAlignment="1">
      <alignment horizontal="center"/>
    </xf>
    <xf numFmtId="0" fontId="5" fillId="7" borderId="16" xfId="0" applyFont="1" applyFill="1" applyBorder="1" applyAlignment="1">
      <alignment horizontal="center"/>
    </xf>
    <xf numFmtId="0" fontId="5" fillId="7" borderId="8" xfId="0" applyFont="1" applyFill="1" applyBorder="1" applyAlignment="1">
      <alignment horizontal="center"/>
    </xf>
    <xf numFmtId="0" fontId="5" fillId="3" borderId="11" xfId="0" applyFont="1" applyFill="1" applyBorder="1" applyAlignment="1">
      <alignment horizontal="center"/>
    </xf>
    <xf numFmtId="0" fontId="5" fillId="3" borderId="0" xfId="0" applyFont="1" applyFill="1" applyBorder="1" applyAlignment="1">
      <alignment horizontal="center"/>
    </xf>
    <xf numFmtId="0" fontId="5" fillId="3" borderId="9" xfId="0" applyFont="1" applyFill="1" applyBorder="1" applyAlignment="1">
      <alignment horizontal="center"/>
    </xf>
    <xf numFmtId="0" fontId="5" fillId="4" borderId="11" xfId="0" applyFont="1" applyFill="1" applyBorder="1" applyAlignment="1">
      <alignment horizontal="center"/>
    </xf>
    <xf numFmtId="0" fontId="5" fillId="4" borderId="0" xfId="0" applyFont="1" applyFill="1" applyBorder="1" applyAlignment="1">
      <alignment horizontal="center"/>
    </xf>
    <xf numFmtId="0" fontId="5" fillId="4" borderId="9" xfId="0" applyFont="1" applyFill="1" applyBorder="1" applyAlignment="1">
      <alignment horizontal="center"/>
    </xf>
    <xf numFmtId="0" fontId="0" fillId="0" borderId="1" xfId="0" applyBorder="1" applyAlignment="1">
      <alignment horizontal="left"/>
    </xf>
    <xf numFmtId="0" fontId="0" fillId="0" borderId="7" xfId="0" applyBorder="1" applyAlignment="1">
      <alignment horizontal="left"/>
    </xf>
    <xf numFmtId="0" fontId="0" fillId="0" borderId="16" xfId="0" applyBorder="1" applyAlignment="1">
      <alignment horizontal="left"/>
    </xf>
    <xf numFmtId="0" fontId="0" fillId="0" borderId="8" xfId="0" applyBorder="1" applyAlignment="1">
      <alignment horizontal="left"/>
    </xf>
    <xf numFmtId="0" fontId="0" fillId="0" borderId="22" xfId="0" applyBorder="1" applyAlignment="1">
      <alignment horizontal="left"/>
    </xf>
    <xf numFmtId="0" fontId="8" fillId="0" borderId="12" xfId="0" applyFont="1" applyBorder="1" applyAlignment="1">
      <alignment horizontal="center" vertical="center"/>
    </xf>
    <xf numFmtId="0" fontId="8" fillId="0" borderId="19" xfId="0" applyFont="1" applyBorder="1" applyAlignment="1">
      <alignment horizontal="center" vertical="center"/>
    </xf>
    <xf numFmtId="2" fontId="9" fillId="0" borderId="13" xfId="0" applyNumberFormat="1" applyFont="1" applyBorder="1" applyAlignment="1">
      <alignment horizontal="center" vertical="center"/>
    </xf>
    <xf numFmtId="2" fontId="9" fillId="0" borderId="20" xfId="0" applyNumberFormat="1" applyFont="1" applyBorder="1" applyAlignment="1">
      <alignment horizontal="center" vertical="center"/>
    </xf>
    <xf numFmtId="0" fontId="7" fillId="4" borderId="4" xfId="0" applyFont="1" applyFill="1" applyBorder="1"/>
    <xf numFmtId="0" fontId="2" fillId="6" borderId="11"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6" borderId="9" xfId="0" applyFont="1" applyFill="1" applyBorder="1" applyAlignment="1" applyProtection="1">
      <alignment horizontal="center" vertical="center"/>
      <protection locked="0"/>
    </xf>
    <xf numFmtId="0" fontId="13" fillId="0" borderId="0" xfId="0" applyFont="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1" fillId="2" borderId="2" xfId="0" applyFont="1" applyFill="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14" fontId="3" fillId="7" borderId="3" xfId="0" applyNumberFormat="1" applyFont="1" applyFill="1" applyBorder="1" applyAlignment="1" applyProtection="1">
      <alignment horizontal="center" vertical="center"/>
      <protection locked="0"/>
    </xf>
    <xf numFmtId="0" fontId="4" fillId="0" borderId="4" xfId="0" applyFont="1" applyBorder="1" applyAlignment="1">
      <alignment horizontal="center"/>
    </xf>
    <xf numFmtId="0" fontId="5" fillId="0" borderId="4" xfId="0" applyFont="1" applyBorder="1" applyAlignment="1">
      <alignment horizontal="center"/>
    </xf>
    <xf numFmtId="0" fontId="0" fillId="0" borderId="3" xfId="0" applyBorder="1" applyAlignment="1">
      <alignment horizontal="center" vertical="top" wrapText="1"/>
    </xf>
    <xf numFmtId="0" fontId="0" fillId="0" borderId="7" xfId="0" applyBorder="1" applyAlignment="1">
      <alignment horizontal="left" vertical="top" wrapText="1"/>
    </xf>
    <xf numFmtId="0" fontId="0" fillId="0" borderId="16" xfId="0" applyBorder="1" applyAlignment="1">
      <alignment horizontal="left" vertical="top" wrapText="1"/>
    </xf>
    <xf numFmtId="0" fontId="0" fillId="0" borderId="8" xfId="0" applyBorder="1" applyAlignment="1">
      <alignment horizontal="left" vertical="top" wrapText="1"/>
    </xf>
    <xf numFmtId="0" fontId="2" fillId="3" borderId="11"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14" fillId="5" borderId="14" xfId="0" applyFont="1" applyFill="1" applyBorder="1" applyAlignment="1">
      <alignment horizontal="left" vertical="top" wrapText="1"/>
    </xf>
    <xf numFmtId="0" fontId="6" fillId="5" borderId="10" xfId="0" applyFont="1" applyFill="1" applyBorder="1" applyAlignment="1">
      <alignment horizontal="left" vertical="top" wrapText="1"/>
    </xf>
    <xf numFmtId="0" fontId="10" fillId="0" borderId="7" xfId="0" applyFont="1" applyBorder="1" applyAlignment="1">
      <alignment vertical="center" wrapText="1"/>
    </xf>
    <xf numFmtId="0" fontId="0" fillId="0" borderId="16"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5" fillId="0" borderId="1" xfId="0" applyFont="1" applyBorder="1" applyAlignment="1">
      <alignment horizontal="center"/>
    </xf>
    <xf numFmtId="2" fontId="3" fillId="0" borderId="4" xfId="0" applyNumberFormat="1" applyFont="1" applyBorder="1" applyAlignment="1">
      <alignment horizontal="center"/>
    </xf>
    <xf numFmtId="0" fontId="0" fillId="0" borderId="1" xfId="0" applyBorder="1"/>
    <xf numFmtId="0" fontId="0" fillId="0" borderId="7" xfId="0" applyBorder="1"/>
    <xf numFmtId="0" fontId="0" fillId="0" borderId="16" xfId="0" applyBorder="1"/>
    <xf numFmtId="0" fontId="0" fillId="0" borderId="8" xfId="0" applyBorder="1"/>
    <xf numFmtId="0" fontId="7" fillId="4" borderId="3" xfId="0" applyFont="1" applyFill="1" applyBorder="1"/>
    <xf numFmtId="0" fontId="7" fillId="3" borderId="11"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13" fillId="0" borderId="0" xfId="0" applyFont="1" applyAlignment="1">
      <alignment vertical="top" wrapText="1"/>
    </xf>
    <xf numFmtId="0" fontId="2" fillId="10" borderId="3" xfId="0" applyFont="1" applyFill="1" applyBorder="1" applyAlignment="1">
      <alignment horizontal="left" wrapText="1"/>
    </xf>
    <xf numFmtId="0" fontId="7" fillId="10" borderId="2" xfId="0" applyFont="1" applyFill="1" applyBorder="1" applyAlignment="1">
      <alignment horizontal="center" wrapText="1"/>
    </xf>
    <xf numFmtId="0" fontId="2" fillId="10" borderId="4" xfId="0" applyFont="1" applyFill="1" applyBorder="1" applyAlignment="1">
      <alignment horizontal="left" wrapText="1"/>
    </xf>
    <xf numFmtId="0" fontId="7" fillId="10" borderId="4" xfId="0" applyFont="1" applyFill="1" applyBorder="1" applyAlignment="1">
      <alignment horizontal="left" wrapText="1"/>
    </xf>
    <xf numFmtId="0" fontId="7" fillId="9" borderId="3" xfId="0" applyFont="1" applyFill="1" applyBorder="1" applyAlignment="1">
      <alignment horizontal="left" wrapText="1"/>
    </xf>
    <xf numFmtId="0" fontId="2" fillId="8" borderId="23" xfId="0" applyFont="1" applyFill="1" applyBorder="1" applyAlignment="1">
      <alignment horizontal="center" wrapText="1"/>
    </xf>
    <xf numFmtId="0" fontId="7" fillId="11" borderId="2" xfId="0" applyFont="1" applyFill="1" applyBorder="1" applyAlignment="1">
      <alignment horizontal="center" wrapText="1"/>
    </xf>
    <xf numFmtId="0" fontId="2" fillId="11" borderId="2" xfId="0" applyFont="1" applyFill="1" applyBorder="1" applyAlignment="1">
      <alignment horizontal="left" vertical="top" wrapText="1"/>
    </xf>
    <xf numFmtId="0" fontId="7" fillId="9" borderId="2" xfId="0" applyFont="1" applyFill="1" applyBorder="1" applyAlignment="1">
      <alignment horizontal="center" wrapText="1"/>
    </xf>
    <xf numFmtId="0" fontId="2" fillId="9" borderId="4" xfId="0" applyFont="1" applyFill="1" applyBorder="1" applyAlignment="1">
      <alignment horizontal="left" wrapText="1"/>
    </xf>
    <xf numFmtId="0" fontId="7" fillId="7" borderId="2" xfId="0" applyFont="1" applyFill="1" applyBorder="1" applyAlignment="1">
      <alignment horizontal="left" wrapText="1"/>
    </xf>
    <xf numFmtId="0" fontId="7" fillId="3" borderId="2" xfId="0" applyFont="1" applyFill="1" applyBorder="1" applyAlignment="1">
      <alignment horizontal="left" wrapText="1"/>
    </xf>
    <xf numFmtId="0" fontId="7" fillId="4" borderId="2" xfId="0" applyFont="1" applyFill="1" applyBorder="1" applyAlignment="1">
      <alignment horizontal="left" wrapText="1"/>
    </xf>
    <xf numFmtId="0" fontId="0" fillId="0" borderId="0" xfId="0" applyAlignment="1">
      <alignment wrapText="1"/>
    </xf>
    <xf numFmtId="0" fontId="0" fillId="0" borderId="0" xfId="0"/>
    <xf numFmtId="14" fontId="0" fillId="0" borderId="0" xfId="0" applyNumberFormat="1" applyFont="1" applyFill="1" applyBorder="1"/>
    <xf numFmtId="14" fontId="0" fillId="0" borderId="24" xfId="0" applyNumberFormat="1" applyFont="1" applyFill="1" applyBorder="1"/>
  </cellXfs>
  <cellStyles count="1">
    <cellStyle name="Normal" xfId="0" builtinId="0"/>
  </cellStyles>
  <dxfs count="14">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s>
  <tableStyles count="0" defaultTableStyle="TableStyleMedium2" defaultPivotStyle="PivotStyleLight16"/>
  <colors>
    <mruColors>
      <color rgb="FFCC99FF"/>
      <color rgb="FF92D787"/>
      <color rgb="FF15C2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90BD8-32A0-4D21-ACC3-72F513D987A7}">
  <sheetPr>
    <pageSetUpPr fitToPage="1"/>
  </sheetPr>
  <dimension ref="A1:T97"/>
  <sheetViews>
    <sheetView showGridLines="0" tabSelected="1" workbookViewId="0">
      <selection activeCell="X7" sqref="X7"/>
    </sheetView>
  </sheetViews>
  <sheetFormatPr baseColWidth="10" defaultColWidth="8.83203125" defaultRowHeight="15" x14ac:dyDescent="0.2"/>
  <cols>
    <col min="14" max="14" width="9.1640625" customWidth="1"/>
    <col min="17" max="17" width="8.5" hidden="1" customWidth="1"/>
    <col min="18" max="18" width="16.33203125" hidden="1" customWidth="1"/>
    <col min="19" max="19" width="0.33203125" hidden="1" customWidth="1"/>
    <col min="20" max="20" width="17.33203125" hidden="1" customWidth="1"/>
    <col min="21" max="21" width="0" hidden="1" customWidth="1"/>
  </cols>
  <sheetData>
    <row r="1" spans="1:15" ht="16" thickBot="1" x14ac:dyDescent="0.25">
      <c r="A1" s="40" t="s">
        <v>0</v>
      </c>
      <c r="B1" s="40"/>
      <c r="C1" s="40"/>
      <c r="D1" s="40"/>
      <c r="E1" s="41" t="s">
        <v>1</v>
      </c>
      <c r="F1" s="41"/>
      <c r="G1" s="42" t="s">
        <v>58</v>
      </c>
      <c r="H1" s="42"/>
      <c r="I1" s="42"/>
      <c r="J1" s="42"/>
      <c r="K1" s="42"/>
      <c r="L1" s="42"/>
      <c r="M1" s="42"/>
      <c r="N1" s="42"/>
      <c r="O1" s="42"/>
    </row>
    <row r="2" spans="1:15" ht="31" thickBot="1" x14ac:dyDescent="0.35">
      <c r="A2" s="43"/>
      <c r="B2" s="43"/>
      <c r="C2" s="43"/>
      <c r="D2" s="43"/>
      <c r="E2" s="44"/>
      <c r="F2" s="44"/>
      <c r="G2" s="45" t="s">
        <v>26</v>
      </c>
      <c r="H2" s="45"/>
      <c r="I2" s="45"/>
      <c r="J2" s="45"/>
      <c r="K2" s="45"/>
      <c r="L2" s="45"/>
      <c r="M2" s="45"/>
      <c r="N2" s="45"/>
      <c r="O2" s="45"/>
    </row>
    <row r="3" spans="1:15" x14ac:dyDescent="0.2">
      <c r="A3" s="48" t="s">
        <v>2</v>
      </c>
      <c r="B3" s="49"/>
      <c r="C3" s="49"/>
      <c r="D3" s="49"/>
      <c r="E3" s="49"/>
      <c r="F3" s="50"/>
      <c r="G3" s="46" t="s">
        <v>27</v>
      </c>
      <c r="H3" s="46"/>
      <c r="I3" s="46"/>
      <c r="J3" s="46"/>
      <c r="K3" s="46"/>
      <c r="L3" s="46"/>
      <c r="M3" s="46"/>
      <c r="N3" s="46"/>
      <c r="O3" s="46"/>
    </row>
    <row r="4" spans="1:15" ht="16" thickBot="1" x14ac:dyDescent="0.25">
      <c r="A4" s="51"/>
      <c r="B4" s="52"/>
      <c r="C4" s="52"/>
      <c r="D4" s="52"/>
      <c r="E4" s="52"/>
      <c r="F4" s="53"/>
      <c r="G4" s="47" t="s">
        <v>28</v>
      </c>
      <c r="H4" s="47"/>
      <c r="I4" s="47"/>
      <c r="J4" s="47"/>
      <c r="K4" s="47"/>
      <c r="L4" s="47"/>
      <c r="M4" s="47"/>
      <c r="N4" s="47"/>
      <c r="O4" s="47"/>
    </row>
    <row r="5" spans="1:15" ht="16" thickBot="1" x14ac:dyDescent="0.25">
      <c r="A5" s="54"/>
      <c r="B5" s="55"/>
      <c r="C5" s="55"/>
      <c r="D5" s="55"/>
      <c r="E5" s="55"/>
      <c r="F5" s="56"/>
      <c r="G5" s="42" t="s">
        <v>59</v>
      </c>
      <c r="H5" s="42"/>
      <c r="I5" s="42"/>
      <c r="J5" s="42"/>
      <c r="K5" s="42"/>
      <c r="L5" s="42"/>
      <c r="M5" s="42"/>
      <c r="N5" s="42"/>
      <c r="O5" s="42"/>
    </row>
    <row r="6" spans="1:15" ht="30.75" customHeight="1" thickBot="1" x14ac:dyDescent="0.25">
      <c r="A6" s="63" t="s">
        <v>3</v>
      </c>
      <c r="B6" s="64"/>
      <c r="C6" s="64"/>
      <c r="D6" s="64"/>
      <c r="E6" s="64"/>
      <c r="F6" s="65"/>
      <c r="G6" s="1" t="s">
        <v>4</v>
      </c>
      <c r="H6" s="2" t="s">
        <v>5</v>
      </c>
      <c r="I6" s="3" t="s">
        <v>6</v>
      </c>
      <c r="J6" s="3" t="s">
        <v>33</v>
      </c>
      <c r="K6" s="3" t="s">
        <v>35</v>
      </c>
      <c r="L6" s="3" t="s">
        <v>7</v>
      </c>
      <c r="M6" s="2" t="s">
        <v>8</v>
      </c>
      <c r="N6" s="57" t="s">
        <v>10</v>
      </c>
      <c r="O6" s="58"/>
    </row>
    <row r="7" spans="1:15" ht="15.75" customHeight="1" thickBot="1" x14ac:dyDescent="0.25">
      <c r="A7" s="69"/>
      <c r="B7" s="70"/>
      <c r="C7" s="70"/>
      <c r="D7" s="70"/>
      <c r="E7" s="70"/>
      <c r="F7" s="71"/>
      <c r="G7" s="1" t="s">
        <v>18</v>
      </c>
      <c r="H7" s="4" t="str">
        <f>IF(E2=0,"SELECT",H8-1)</f>
        <v>SELECT</v>
      </c>
      <c r="I7" s="13"/>
      <c r="J7" s="12"/>
      <c r="K7" s="12"/>
      <c r="L7" s="13"/>
      <c r="M7" s="5">
        <f t="shared" ref="M7:M13" si="0">IF(I7="SICK",0,(((L7-I7)-(K7-J7))*24))</f>
        <v>0</v>
      </c>
      <c r="N7" s="59"/>
      <c r="O7" s="60"/>
    </row>
    <row r="8" spans="1:15" ht="16" thickBot="1" x14ac:dyDescent="0.25">
      <c r="A8" s="74" t="s">
        <v>11</v>
      </c>
      <c r="B8" s="74"/>
      <c r="C8" s="74"/>
      <c r="D8" s="75" t="s">
        <v>12</v>
      </c>
      <c r="E8" s="76"/>
      <c r="F8" s="77"/>
      <c r="G8" s="2" t="s">
        <v>9</v>
      </c>
      <c r="H8" s="4" t="str">
        <f>IF(E2=0,"WEEK",H9-1)</f>
        <v>WEEK</v>
      </c>
      <c r="I8" s="13"/>
      <c r="J8" s="12"/>
      <c r="K8" s="12"/>
      <c r="L8" s="13"/>
      <c r="M8" s="5">
        <f t="shared" si="0"/>
        <v>0</v>
      </c>
      <c r="N8" s="59"/>
      <c r="O8" s="60"/>
    </row>
    <row r="9" spans="1:15" ht="15.75" customHeight="1" thickBot="1" x14ac:dyDescent="0.25">
      <c r="A9" s="78" t="s">
        <v>14</v>
      </c>
      <c r="B9" s="78"/>
      <c r="C9" s="78"/>
      <c r="D9" s="79"/>
      <c r="E9" s="80"/>
      <c r="F9" s="81"/>
      <c r="G9" s="2" t="s">
        <v>13</v>
      </c>
      <c r="H9" s="4" t="str">
        <f>IF(E2=0,"ENDING",H10-1)</f>
        <v>ENDING</v>
      </c>
      <c r="I9" s="13"/>
      <c r="J9" s="12"/>
      <c r="K9" s="12"/>
      <c r="L9" s="13"/>
      <c r="M9" s="5">
        <f t="shared" si="0"/>
        <v>0</v>
      </c>
      <c r="N9" s="59"/>
      <c r="O9" s="60"/>
    </row>
    <row r="10" spans="1:15" ht="15.75" customHeight="1" thickBot="1" x14ac:dyDescent="0.25">
      <c r="A10" s="78"/>
      <c r="B10" s="78"/>
      <c r="C10" s="78"/>
      <c r="D10" s="82"/>
      <c r="E10" s="83"/>
      <c r="F10" s="84"/>
      <c r="G10" s="2" t="s">
        <v>15</v>
      </c>
      <c r="H10" s="4" t="str">
        <f>IF(E2=0,"DATE",H11-1)</f>
        <v>DATE</v>
      </c>
      <c r="I10" s="13"/>
      <c r="J10" s="12"/>
      <c r="K10" s="12"/>
      <c r="L10" s="13"/>
      <c r="M10" s="5">
        <f t="shared" si="0"/>
        <v>0</v>
      </c>
      <c r="N10" s="59"/>
      <c r="O10" s="60"/>
    </row>
    <row r="11" spans="1:15" ht="15.75" customHeight="1" thickBot="1" x14ac:dyDescent="0.25">
      <c r="A11" s="63" t="s">
        <v>32</v>
      </c>
      <c r="B11" s="64"/>
      <c r="C11" s="64"/>
      <c r="D11" s="64"/>
      <c r="E11" s="64"/>
      <c r="F11" s="65"/>
      <c r="G11" s="1" t="s">
        <v>51</v>
      </c>
      <c r="H11" s="4" t="str">
        <f>IF(E2=0,"FROM",H12-1)</f>
        <v>FROM</v>
      </c>
      <c r="I11" s="13"/>
      <c r="J11" s="12"/>
      <c r="K11" s="12"/>
      <c r="L11" s="13"/>
      <c r="M11" s="5">
        <f t="shared" si="0"/>
        <v>0</v>
      </c>
      <c r="N11" s="57" t="s">
        <v>34</v>
      </c>
      <c r="O11" s="58"/>
    </row>
    <row r="12" spans="1:15" ht="16" thickBot="1" x14ac:dyDescent="0.25">
      <c r="A12" s="66"/>
      <c r="B12" s="67"/>
      <c r="C12" s="67"/>
      <c r="D12" s="67"/>
      <c r="E12" s="67"/>
      <c r="F12" s="68"/>
      <c r="G12" s="1" t="s">
        <v>16</v>
      </c>
      <c r="H12" s="4" t="str">
        <f>IF(E2=0,"BOX",H13-1)</f>
        <v>BOX</v>
      </c>
      <c r="I12" s="13"/>
      <c r="J12" s="12"/>
      <c r="K12" s="12"/>
      <c r="L12" s="13"/>
      <c r="M12" s="5">
        <f t="shared" si="0"/>
        <v>0</v>
      </c>
      <c r="N12" s="59"/>
      <c r="O12" s="60"/>
    </row>
    <row r="13" spans="1:15" ht="16" thickBot="1" x14ac:dyDescent="0.25">
      <c r="A13" s="66"/>
      <c r="B13" s="67"/>
      <c r="C13" s="67"/>
      <c r="D13" s="67"/>
      <c r="E13" s="67"/>
      <c r="F13" s="68"/>
      <c r="G13" s="1" t="s">
        <v>17</v>
      </c>
      <c r="H13" s="4" t="str">
        <f>IF(E2=0,"ABOVE",E2)</f>
        <v>ABOVE</v>
      </c>
      <c r="I13" s="13"/>
      <c r="J13" s="12"/>
      <c r="K13" s="12"/>
      <c r="L13" s="13"/>
      <c r="M13" s="5">
        <f t="shared" si="0"/>
        <v>0</v>
      </c>
      <c r="N13" s="61" t="s">
        <v>14</v>
      </c>
      <c r="O13" s="62"/>
    </row>
    <row r="14" spans="1:15" x14ac:dyDescent="0.2">
      <c r="A14" s="66"/>
      <c r="B14" s="67"/>
      <c r="C14" s="67"/>
      <c r="D14" s="67"/>
      <c r="E14" s="67"/>
      <c r="F14" s="68"/>
      <c r="G14" s="17" t="s">
        <v>19</v>
      </c>
      <c r="H14" s="18"/>
      <c r="I14" s="18"/>
      <c r="J14" s="18"/>
      <c r="K14" s="19"/>
      <c r="L14" s="72" t="s">
        <v>20</v>
      </c>
      <c r="M14" s="72"/>
      <c r="N14" s="46" t="s">
        <v>21</v>
      </c>
      <c r="O14" s="46"/>
    </row>
    <row r="15" spans="1:15" x14ac:dyDescent="0.2">
      <c r="A15" s="66"/>
      <c r="B15" s="67"/>
      <c r="C15" s="67"/>
      <c r="D15" s="67"/>
      <c r="E15" s="67"/>
      <c r="F15" s="68"/>
      <c r="G15" s="20" t="s">
        <v>36</v>
      </c>
      <c r="H15" s="21"/>
      <c r="I15" s="21"/>
      <c r="J15" s="21"/>
      <c r="K15" s="22"/>
      <c r="L15" s="73">
        <f>IF(N17&gt;40,40,N17)</f>
        <v>0</v>
      </c>
      <c r="M15" s="73"/>
      <c r="N15" s="73">
        <f>IF(N17&gt;40,N17-40,0)</f>
        <v>0</v>
      </c>
      <c r="O15" s="73"/>
    </row>
    <row r="16" spans="1:15" ht="16" thickBot="1" x14ac:dyDescent="0.25">
      <c r="A16" s="69"/>
      <c r="B16" s="70"/>
      <c r="C16" s="70"/>
      <c r="D16" s="70"/>
      <c r="E16" s="70"/>
      <c r="F16" s="71"/>
      <c r="G16" s="23" t="s">
        <v>37</v>
      </c>
      <c r="H16" s="24"/>
      <c r="I16" s="24"/>
      <c r="J16" s="24"/>
      <c r="K16" s="25"/>
      <c r="L16" s="73"/>
      <c r="M16" s="73"/>
      <c r="N16" s="73"/>
      <c r="O16" s="73"/>
    </row>
    <row r="17" spans="1:20" ht="17" thickTop="1" thickBot="1" x14ac:dyDescent="0.25">
      <c r="A17" s="26" t="s">
        <v>22</v>
      </c>
      <c r="B17" s="26"/>
      <c r="C17" s="26"/>
      <c r="D17" s="26"/>
      <c r="E17" s="27" t="s">
        <v>23</v>
      </c>
      <c r="F17" s="28"/>
      <c r="G17" s="29"/>
      <c r="H17" s="27" t="s">
        <v>24</v>
      </c>
      <c r="I17" s="30"/>
      <c r="J17" s="31" t="s">
        <v>25</v>
      </c>
      <c r="K17" s="31"/>
      <c r="L17" s="31"/>
      <c r="M17" s="31"/>
      <c r="N17" s="33">
        <f>SUM(M7:M13)</f>
        <v>0</v>
      </c>
      <c r="O17" s="33"/>
    </row>
    <row r="18" spans="1:20" ht="33" customHeight="1" thickTop="1" x14ac:dyDescent="0.2">
      <c r="A18" s="35" t="s">
        <v>14</v>
      </c>
      <c r="B18" s="35"/>
      <c r="C18" s="35"/>
      <c r="D18" s="35"/>
      <c r="E18" s="36"/>
      <c r="F18" s="37"/>
      <c r="G18" s="38"/>
      <c r="H18" s="36"/>
      <c r="I18" s="36"/>
      <c r="J18" s="32"/>
      <c r="K18" s="32"/>
      <c r="L18" s="32"/>
      <c r="M18" s="32"/>
      <c r="N18" s="34"/>
      <c r="O18" s="34"/>
    </row>
    <row r="19" spans="1:20" ht="12" customHeight="1" x14ac:dyDescent="0.2">
      <c r="A19" s="16"/>
      <c r="B19" s="16"/>
      <c r="C19" s="16"/>
      <c r="D19" s="16"/>
      <c r="E19" s="16"/>
      <c r="F19" s="16"/>
      <c r="G19" s="16"/>
      <c r="H19" s="16"/>
      <c r="I19" s="16"/>
      <c r="J19" s="16"/>
      <c r="K19" s="16"/>
      <c r="L19" s="16"/>
      <c r="M19" s="16"/>
      <c r="N19" s="16"/>
      <c r="O19" s="16"/>
    </row>
    <row r="20" spans="1:20" x14ac:dyDescent="0.2">
      <c r="A20" s="85" t="s">
        <v>30</v>
      </c>
      <c r="B20" s="85"/>
      <c r="C20" s="85"/>
      <c r="D20" s="85"/>
      <c r="E20" s="85"/>
      <c r="F20" s="85"/>
      <c r="G20" s="85"/>
      <c r="H20" s="85"/>
      <c r="I20" s="85"/>
      <c r="J20" s="85"/>
      <c r="K20" s="85"/>
      <c r="L20" s="85"/>
      <c r="M20" s="85"/>
      <c r="N20" s="85"/>
      <c r="O20" s="85"/>
    </row>
    <row r="21" spans="1:20" ht="15" customHeight="1" x14ac:dyDescent="0.2">
      <c r="A21" s="39" t="s">
        <v>31</v>
      </c>
      <c r="B21" s="39"/>
      <c r="C21" s="39"/>
      <c r="D21" s="39"/>
      <c r="E21" s="39"/>
      <c r="F21" s="39"/>
      <c r="G21" s="39"/>
      <c r="H21" s="39"/>
      <c r="I21" s="39"/>
      <c r="J21" s="39"/>
      <c r="K21" s="39"/>
      <c r="L21" s="39"/>
      <c r="M21" s="39"/>
      <c r="N21" s="39"/>
      <c r="O21" s="39"/>
    </row>
    <row r="22" spans="1:20" ht="21" customHeight="1" x14ac:dyDescent="0.2">
      <c r="A22" s="39" t="s">
        <v>60</v>
      </c>
      <c r="B22" s="39"/>
      <c r="C22" s="39"/>
      <c r="D22" s="39"/>
      <c r="E22" s="39"/>
      <c r="F22" s="39"/>
      <c r="G22" s="39"/>
      <c r="H22" s="39"/>
      <c r="I22" s="39"/>
      <c r="J22" s="39"/>
      <c r="K22" s="39"/>
      <c r="L22" s="39"/>
      <c r="M22" s="39"/>
      <c r="N22" s="39"/>
      <c r="O22" s="39"/>
    </row>
    <row r="23" spans="1:20" ht="24" customHeight="1" x14ac:dyDescent="0.2">
      <c r="A23" s="39" t="s">
        <v>61</v>
      </c>
      <c r="B23" s="39"/>
      <c r="C23" s="39"/>
      <c r="D23" s="39"/>
      <c r="E23" s="39"/>
      <c r="F23" s="39"/>
      <c r="G23" s="39"/>
      <c r="H23" s="39"/>
      <c r="I23" s="39"/>
      <c r="J23" s="39"/>
      <c r="K23" s="39"/>
      <c r="L23" s="39"/>
      <c r="M23" s="39"/>
      <c r="N23" s="39"/>
      <c r="O23" s="39"/>
    </row>
    <row r="24" spans="1:20" ht="24" customHeight="1" x14ac:dyDescent="0.2">
      <c r="A24" s="86" t="s">
        <v>62</v>
      </c>
      <c r="B24" s="86"/>
      <c r="C24" s="86"/>
      <c r="D24" s="86"/>
      <c r="E24" s="86"/>
      <c r="F24" s="86"/>
      <c r="G24" s="86"/>
      <c r="H24" s="86"/>
      <c r="I24" s="86"/>
      <c r="J24" s="86"/>
      <c r="K24" s="86"/>
      <c r="L24" s="86"/>
      <c r="M24" s="86"/>
      <c r="N24" s="86"/>
      <c r="O24" s="86"/>
    </row>
    <row r="25" spans="1:20" ht="25" customHeight="1" x14ac:dyDescent="0.2">
      <c r="A25" s="39" t="s">
        <v>63</v>
      </c>
      <c r="B25" s="39"/>
      <c r="C25" s="39"/>
      <c r="D25" s="39"/>
      <c r="E25" s="39"/>
      <c r="F25" s="39"/>
      <c r="G25" s="39"/>
      <c r="H25" s="39"/>
      <c r="I25" s="39"/>
      <c r="J25" s="39"/>
      <c r="K25" s="39"/>
      <c r="L25" s="39"/>
      <c r="M25" s="39"/>
      <c r="N25" s="39"/>
      <c r="O25" s="39"/>
      <c r="Q25" s="6"/>
      <c r="R25" s="7">
        <v>44562</v>
      </c>
      <c r="S25" s="9">
        <v>0.25</v>
      </c>
      <c r="T25" s="11"/>
    </row>
    <row r="26" spans="1:20" ht="13" customHeight="1" x14ac:dyDescent="0.2">
      <c r="A26" s="39" t="s">
        <v>64</v>
      </c>
      <c r="B26" s="39"/>
      <c r="C26" s="39"/>
      <c r="D26" s="39"/>
      <c r="E26" s="39"/>
      <c r="F26" s="39"/>
      <c r="G26" s="39"/>
      <c r="H26" s="39"/>
      <c r="I26" s="39"/>
      <c r="J26" s="39"/>
      <c r="K26" s="39"/>
      <c r="L26" s="39"/>
      <c r="M26" s="39"/>
      <c r="N26" s="39"/>
      <c r="O26" s="39"/>
      <c r="Q26" s="6"/>
      <c r="R26" s="7">
        <f>R25+7</f>
        <v>44569</v>
      </c>
      <c r="S26" s="9">
        <v>0.26041666666666669</v>
      </c>
      <c r="T26" s="11"/>
    </row>
    <row r="27" spans="1:20" ht="14" customHeight="1" x14ac:dyDescent="0.2">
      <c r="A27" s="39" t="s">
        <v>65</v>
      </c>
      <c r="B27" s="39"/>
      <c r="C27" s="39"/>
      <c r="D27" s="39"/>
      <c r="E27" s="39"/>
      <c r="F27" s="39"/>
      <c r="G27" s="39"/>
      <c r="H27" s="39"/>
      <c r="I27" s="39"/>
      <c r="J27" s="39"/>
      <c r="K27" s="39"/>
      <c r="L27" s="39"/>
      <c r="M27" s="39"/>
      <c r="N27" s="39"/>
      <c r="O27" s="39"/>
      <c r="Q27" s="6"/>
      <c r="R27" s="7">
        <f t="shared" ref="R27:R89" si="1">R26+7</f>
        <v>44576</v>
      </c>
      <c r="S27" s="9">
        <v>0.27083333333333331</v>
      </c>
      <c r="T27" s="11"/>
    </row>
    <row r="28" spans="1:20" ht="21.75" customHeight="1" x14ac:dyDescent="0.2">
      <c r="A28" s="39" t="s">
        <v>66</v>
      </c>
      <c r="B28" s="39"/>
      <c r="C28" s="39"/>
      <c r="D28" s="39"/>
      <c r="E28" s="39"/>
      <c r="F28" s="39"/>
      <c r="G28" s="39"/>
      <c r="H28" s="39"/>
      <c r="I28" s="39"/>
      <c r="J28" s="39"/>
      <c r="K28" s="39"/>
      <c r="L28" s="39"/>
      <c r="M28" s="39"/>
      <c r="N28" s="39"/>
      <c r="O28" s="39"/>
      <c r="Q28" s="6"/>
      <c r="R28" s="7">
        <f t="shared" si="1"/>
        <v>44583</v>
      </c>
      <c r="S28" s="9">
        <v>0.28125</v>
      </c>
      <c r="T28" s="11"/>
    </row>
    <row r="29" spans="1:20" ht="13" customHeight="1" x14ac:dyDescent="0.2">
      <c r="A29" s="39" t="s">
        <v>67</v>
      </c>
      <c r="B29" s="39"/>
      <c r="C29" s="39"/>
      <c r="D29" s="39"/>
      <c r="E29" s="39"/>
      <c r="F29" s="39"/>
      <c r="G29" s="39"/>
      <c r="H29" s="39"/>
      <c r="I29" s="39"/>
      <c r="J29" s="39"/>
      <c r="K29" s="39"/>
      <c r="L29" s="39"/>
      <c r="M29" s="39"/>
      <c r="N29" s="39"/>
      <c r="O29" s="39"/>
      <c r="Q29" s="6"/>
      <c r="R29" s="7">
        <f t="shared" si="1"/>
        <v>44590</v>
      </c>
      <c r="S29" s="9">
        <v>0.29166666666666702</v>
      </c>
      <c r="T29" s="11"/>
    </row>
    <row r="30" spans="1:20" ht="26" customHeight="1" x14ac:dyDescent="0.2">
      <c r="A30" s="14" t="s">
        <v>68</v>
      </c>
      <c r="B30" s="14"/>
      <c r="C30" s="14"/>
      <c r="D30" s="14"/>
      <c r="E30" s="14"/>
      <c r="F30" s="14"/>
      <c r="G30" s="14"/>
      <c r="H30" s="14"/>
      <c r="I30" s="14"/>
      <c r="J30" s="14"/>
      <c r="K30" s="14"/>
      <c r="L30" s="14"/>
      <c r="M30" s="14"/>
      <c r="N30" s="14"/>
      <c r="O30" s="14"/>
      <c r="Q30" s="6"/>
      <c r="R30" s="7">
        <f t="shared" si="1"/>
        <v>44597</v>
      </c>
      <c r="S30" s="9">
        <v>0.30208333333333298</v>
      </c>
      <c r="T30" s="11"/>
    </row>
    <row r="31" spans="1:20" ht="15" customHeight="1" x14ac:dyDescent="0.2">
      <c r="A31" s="15" t="s">
        <v>69</v>
      </c>
      <c r="B31" s="15"/>
      <c r="C31" s="15"/>
      <c r="D31" s="15"/>
      <c r="E31" s="15"/>
      <c r="F31" s="15"/>
      <c r="G31" s="15"/>
      <c r="H31" s="15"/>
      <c r="I31" s="15"/>
      <c r="J31" s="15"/>
      <c r="K31" s="15"/>
      <c r="L31" s="15"/>
      <c r="M31" s="15"/>
      <c r="N31" s="15"/>
      <c r="O31" s="15"/>
      <c r="Q31" s="6"/>
      <c r="R31" s="7">
        <f t="shared" si="1"/>
        <v>44604</v>
      </c>
      <c r="S31" s="9">
        <v>0.3125</v>
      </c>
      <c r="T31" s="11"/>
    </row>
    <row r="32" spans="1:20" ht="15" customHeight="1" x14ac:dyDescent="0.2">
      <c r="Q32" s="6"/>
      <c r="R32" s="7">
        <f t="shared" si="1"/>
        <v>44611</v>
      </c>
      <c r="S32" s="9">
        <v>0.32291666666666702</v>
      </c>
      <c r="T32" s="11"/>
    </row>
    <row r="33" spans="17:20" x14ac:dyDescent="0.2">
      <c r="Q33" s="6"/>
      <c r="R33" s="7">
        <f t="shared" si="1"/>
        <v>44618</v>
      </c>
      <c r="S33" s="9">
        <v>0.33333333333333298</v>
      </c>
      <c r="T33" s="11"/>
    </row>
    <row r="34" spans="17:20" x14ac:dyDescent="0.2">
      <c r="Q34" s="6"/>
      <c r="R34" s="7">
        <f t="shared" si="1"/>
        <v>44625</v>
      </c>
      <c r="S34" s="9">
        <v>0.34375</v>
      </c>
      <c r="T34" s="11"/>
    </row>
    <row r="35" spans="17:20" x14ac:dyDescent="0.2">
      <c r="Q35" s="6"/>
      <c r="R35" s="7">
        <f t="shared" si="1"/>
        <v>44632</v>
      </c>
      <c r="S35" s="9">
        <v>0.35416666666666702</v>
      </c>
      <c r="T35" s="11"/>
    </row>
    <row r="36" spans="17:20" x14ac:dyDescent="0.2">
      <c r="Q36" s="6"/>
      <c r="R36" s="7">
        <f t="shared" si="1"/>
        <v>44639</v>
      </c>
      <c r="S36" s="9">
        <v>0.36458333333333398</v>
      </c>
      <c r="T36" s="11"/>
    </row>
    <row r="37" spans="17:20" x14ac:dyDescent="0.2">
      <c r="Q37" s="6"/>
      <c r="R37" s="7">
        <f t="shared" si="1"/>
        <v>44646</v>
      </c>
      <c r="S37" s="9">
        <v>0.375</v>
      </c>
      <c r="T37" s="11"/>
    </row>
    <row r="38" spans="17:20" x14ac:dyDescent="0.2">
      <c r="Q38" s="6"/>
      <c r="R38" s="7">
        <f t="shared" si="1"/>
        <v>44653</v>
      </c>
      <c r="S38" s="9">
        <v>0.38541666666666702</v>
      </c>
      <c r="T38" s="11"/>
    </row>
    <row r="39" spans="17:20" x14ac:dyDescent="0.2">
      <c r="Q39" s="6"/>
      <c r="R39" s="7">
        <f t="shared" si="1"/>
        <v>44660</v>
      </c>
      <c r="S39" s="9">
        <v>0.39583333333333398</v>
      </c>
      <c r="T39" s="11"/>
    </row>
    <row r="40" spans="17:20" x14ac:dyDescent="0.2">
      <c r="Q40" s="6"/>
      <c r="R40" s="7">
        <f t="shared" si="1"/>
        <v>44667</v>
      </c>
      <c r="S40" s="9">
        <v>0.40625</v>
      </c>
      <c r="T40" s="11"/>
    </row>
    <row r="41" spans="17:20" x14ac:dyDescent="0.2">
      <c r="Q41" s="6"/>
      <c r="R41" s="7">
        <f t="shared" si="1"/>
        <v>44674</v>
      </c>
      <c r="S41" s="9">
        <v>0.41666666666666702</v>
      </c>
      <c r="T41" s="11"/>
    </row>
    <row r="42" spans="17:20" x14ac:dyDescent="0.2">
      <c r="Q42" s="6"/>
      <c r="R42" s="7">
        <f t="shared" si="1"/>
        <v>44681</v>
      </c>
      <c r="S42" s="9">
        <v>0.42708333333333398</v>
      </c>
    </row>
    <row r="43" spans="17:20" x14ac:dyDescent="0.2">
      <c r="Q43" s="6"/>
      <c r="R43" s="7">
        <f t="shared" si="1"/>
        <v>44688</v>
      </c>
      <c r="S43" s="9">
        <v>0.4375</v>
      </c>
    </row>
    <row r="44" spans="17:20" x14ac:dyDescent="0.2">
      <c r="Q44" s="6"/>
      <c r="R44" s="7">
        <f t="shared" si="1"/>
        <v>44695</v>
      </c>
      <c r="S44" s="9">
        <v>0.44791666666666702</v>
      </c>
    </row>
    <row r="45" spans="17:20" x14ac:dyDescent="0.2">
      <c r="R45" s="7">
        <f t="shared" si="1"/>
        <v>44702</v>
      </c>
      <c r="S45" s="9">
        <v>0.45833333333333398</v>
      </c>
    </row>
    <row r="46" spans="17:20" x14ac:dyDescent="0.2">
      <c r="R46" s="7">
        <f t="shared" si="1"/>
        <v>44709</v>
      </c>
      <c r="S46" s="9">
        <v>0.46875</v>
      </c>
    </row>
    <row r="47" spans="17:20" x14ac:dyDescent="0.2">
      <c r="R47" s="7">
        <f t="shared" si="1"/>
        <v>44716</v>
      </c>
      <c r="S47" s="9">
        <v>0.47916666666666702</v>
      </c>
    </row>
    <row r="48" spans="17:20" x14ac:dyDescent="0.2">
      <c r="R48" s="7">
        <f t="shared" si="1"/>
        <v>44723</v>
      </c>
      <c r="S48" s="9">
        <v>0.48958333333333398</v>
      </c>
    </row>
    <row r="49" spans="18:19" x14ac:dyDescent="0.2">
      <c r="R49" s="7">
        <f t="shared" si="1"/>
        <v>44730</v>
      </c>
      <c r="S49" s="9">
        <v>0.5</v>
      </c>
    </row>
    <row r="50" spans="18:19" x14ac:dyDescent="0.2">
      <c r="R50" s="7">
        <f t="shared" si="1"/>
        <v>44737</v>
      </c>
      <c r="S50" s="9">
        <v>0.51041666666666696</v>
      </c>
    </row>
    <row r="51" spans="18:19" x14ac:dyDescent="0.2">
      <c r="R51" s="7">
        <f t="shared" si="1"/>
        <v>44744</v>
      </c>
      <c r="S51" s="9">
        <v>0.52083333333333404</v>
      </c>
    </row>
    <row r="52" spans="18:19" x14ac:dyDescent="0.2">
      <c r="R52" s="7">
        <f t="shared" si="1"/>
        <v>44751</v>
      </c>
      <c r="S52" s="9">
        <v>0.53125</v>
      </c>
    </row>
    <row r="53" spans="18:19" x14ac:dyDescent="0.2">
      <c r="R53" s="7">
        <f t="shared" si="1"/>
        <v>44758</v>
      </c>
      <c r="S53" s="9">
        <v>0.54166666666666696</v>
      </c>
    </row>
    <row r="54" spans="18:19" x14ac:dyDescent="0.2">
      <c r="R54" s="7">
        <f t="shared" si="1"/>
        <v>44765</v>
      </c>
      <c r="S54" s="9">
        <v>0.55208333333333404</v>
      </c>
    </row>
    <row r="55" spans="18:19" x14ac:dyDescent="0.2">
      <c r="R55" s="7">
        <f t="shared" si="1"/>
        <v>44772</v>
      </c>
      <c r="S55" s="9">
        <v>0.562500000000001</v>
      </c>
    </row>
    <row r="56" spans="18:19" x14ac:dyDescent="0.2">
      <c r="R56" s="7">
        <f t="shared" si="1"/>
        <v>44779</v>
      </c>
      <c r="S56" s="9">
        <v>0.57291666666666696</v>
      </c>
    </row>
    <row r="57" spans="18:19" x14ac:dyDescent="0.2">
      <c r="R57" s="7">
        <f t="shared" si="1"/>
        <v>44786</v>
      </c>
      <c r="S57" s="9">
        <v>0.58333333333333404</v>
      </c>
    </row>
    <row r="58" spans="18:19" x14ac:dyDescent="0.2">
      <c r="R58" s="7">
        <f t="shared" si="1"/>
        <v>44793</v>
      </c>
      <c r="S58" s="9">
        <v>0.593750000000001</v>
      </c>
    </row>
    <row r="59" spans="18:19" x14ac:dyDescent="0.2">
      <c r="R59" s="7">
        <f t="shared" si="1"/>
        <v>44800</v>
      </c>
      <c r="S59" s="9">
        <v>0.60416666666666696</v>
      </c>
    </row>
    <row r="60" spans="18:19" x14ac:dyDescent="0.2">
      <c r="R60" s="7">
        <f t="shared" si="1"/>
        <v>44807</v>
      </c>
      <c r="S60" s="9">
        <v>0.61458333333333404</v>
      </c>
    </row>
    <row r="61" spans="18:19" x14ac:dyDescent="0.2">
      <c r="R61" s="7">
        <f t="shared" si="1"/>
        <v>44814</v>
      </c>
      <c r="S61" s="9">
        <v>0.625000000000001</v>
      </c>
    </row>
    <row r="62" spans="18:19" x14ac:dyDescent="0.2">
      <c r="R62" s="7">
        <f t="shared" si="1"/>
        <v>44821</v>
      </c>
      <c r="S62" s="9">
        <v>0.63541666666666696</v>
      </c>
    </row>
    <row r="63" spans="18:19" x14ac:dyDescent="0.2">
      <c r="R63" s="7">
        <f t="shared" si="1"/>
        <v>44828</v>
      </c>
      <c r="S63" s="9">
        <v>0.64583333333333404</v>
      </c>
    </row>
    <row r="64" spans="18:19" x14ac:dyDescent="0.2">
      <c r="R64" s="7">
        <f t="shared" si="1"/>
        <v>44835</v>
      </c>
      <c r="S64" s="9">
        <v>0.656250000000001</v>
      </c>
    </row>
    <row r="65" spans="18:19" x14ac:dyDescent="0.2">
      <c r="R65" s="7">
        <f t="shared" si="1"/>
        <v>44842</v>
      </c>
      <c r="S65" s="9">
        <v>0.66666666666666696</v>
      </c>
    </row>
    <row r="66" spans="18:19" x14ac:dyDescent="0.2">
      <c r="R66" s="7">
        <f t="shared" si="1"/>
        <v>44849</v>
      </c>
      <c r="S66" s="9">
        <v>0.67708333333333404</v>
      </c>
    </row>
    <row r="67" spans="18:19" x14ac:dyDescent="0.2">
      <c r="R67" s="7">
        <f t="shared" si="1"/>
        <v>44856</v>
      </c>
      <c r="S67" s="9">
        <v>0.687500000000001</v>
      </c>
    </row>
    <row r="68" spans="18:19" x14ac:dyDescent="0.2">
      <c r="R68" s="7">
        <f t="shared" si="1"/>
        <v>44863</v>
      </c>
      <c r="S68" s="9">
        <v>0.69791666666666696</v>
      </c>
    </row>
    <row r="69" spans="18:19" x14ac:dyDescent="0.2">
      <c r="R69" s="7">
        <f t="shared" si="1"/>
        <v>44870</v>
      </c>
      <c r="S69" s="9">
        <v>0.70833333333333404</v>
      </c>
    </row>
    <row r="70" spans="18:19" x14ac:dyDescent="0.2">
      <c r="R70" s="7">
        <f t="shared" si="1"/>
        <v>44877</v>
      </c>
      <c r="S70" s="9">
        <v>0.718750000000001</v>
      </c>
    </row>
    <row r="71" spans="18:19" x14ac:dyDescent="0.2">
      <c r="R71" s="7">
        <f t="shared" si="1"/>
        <v>44884</v>
      </c>
      <c r="S71" s="9">
        <v>0.72916666666666796</v>
      </c>
    </row>
    <row r="72" spans="18:19" x14ac:dyDescent="0.2">
      <c r="R72" s="7">
        <f t="shared" si="1"/>
        <v>44891</v>
      </c>
      <c r="S72" s="9">
        <v>0.73958333333333404</v>
      </c>
    </row>
    <row r="73" spans="18:19" x14ac:dyDescent="0.2">
      <c r="R73" s="7">
        <f t="shared" si="1"/>
        <v>44898</v>
      </c>
      <c r="S73" s="9">
        <v>0.750000000000001</v>
      </c>
    </row>
    <row r="74" spans="18:19" x14ac:dyDescent="0.2">
      <c r="R74" s="7">
        <f t="shared" si="1"/>
        <v>44905</v>
      </c>
      <c r="S74" s="9">
        <v>0.76041666666666796</v>
      </c>
    </row>
    <row r="75" spans="18:19" x14ac:dyDescent="0.2">
      <c r="R75" s="7">
        <f t="shared" si="1"/>
        <v>44912</v>
      </c>
      <c r="S75" s="9">
        <v>0.77083333333333404</v>
      </c>
    </row>
    <row r="76" spans="18:19" x14ac:dyDescent="0.2">
      <c r="R76" s="7">
        <f t="shared" si="1"/>
        <v>44919</v>
      </c>
      <c r="S76" s="9">
        <v>0.781250000000001</v>
      </c>
    </row>
    <row r="77" spans="18:19" x14ac:dyDescent="0.2">
      <c r="R77" s="7">
        <f t="shared" si="1"/>
        <v>44926</v>
      </c>
      <c r="S77" s="9">
        <v>0.79166666666666796</v>
      </c>
    </row>
    <row r="78" spans="18:19" x14ac:dyDescent="0.2">
      <c r="R78" s="7">
        <f t="shared" si="1"/>
        <v>44933</v>
      </c>
      <c r="S78" s="9">
        <v>0.80208333333333404</v>
      </c>
    </row>
    <row r="79" spans="18:19" x14ac:dyDescent="0.2">
      <c r="R79" s="103">
        <f t="shared" si="1"/>
        <v>44940</v>
      </c>
      <c r="S79" s="9">
        <v>0.812500000000001</v>
      </c>
    </row>
    <row r="80" spans="18:19" x14ac:dyDescent="0.2">
      <c r="R80" s="102"/>
      <c r="S80" s="9">
        <v>0.82291666666666796</v>
      </c>
    </row>
    <row r="81" spans="18:19" x14ac:dyDescent="0.2">
      <c r="R81" s="102"/>
      <c r="S81" s="9">
        <v>0.83333333333333404</v>
      </c>
    </row>
    <row r="82" spans="18:19" x14ac:dyDescent="0.2">
      <c r="R82" s="102"/>
      <c r="S82" s="9">
        <v>0.843750000000001</v>
      </c>
    </row>
    <row r="83" spans="18:19" x14ac:dyDescent="0.2">
      <c r="R83" s="102"/>
      <c r="S83" s="9">
        <v>0.85416666666666796</v>
      </c>
    </row>
    <row r="84" spans="18:19" x14ac:dyDescent="0.2">
      <c r="R84" s="102"/>
      <c r="S84" s="9">
        <v>0.86458333333333404</v>
      </c>
    </row>
    <row r="85" spans="18:19" x14ac:dyDescent="0.2">
      <c r="R85" s="102"/>
      <c r="S85" s="9">
        <v>0.875000000000001</v>
      </c>
    </row>
    <row r="86" spans="18:19" x14ac:dyDescent="0.2">
      <c r="R86" s="102"/>
      <c r="S86" s="9">
        <v>0.88541666666666796</v>
      </c>
    </row>
    <row r="87" spans="18:19" x14ac:dyDescent="0.2">
      <c r="R87" s="102"/>
      <c r="S87" s="9">
        <v>0.89583333333333404</v>
      </c>
    </row>
    <row r="88" spans="18:19" x14ac:dyDescent="0.2">
      <c r="R88" s="102"/>
      <c r="S88" s="9">
        <v>0.906250000000001</v>
      </c>
    </row>
    <row r="89" spans="18:19" x14ac:dyDescent="0.2">
      <c r="R89" s="102"/>
      <c r="S89" s="9">
        <v>0.91666666666666796</v>
      </c>
    </row>
    <row r="90" spans="18:19" x14ac:dyDescent="0.2">
      <c r="S90" s="9">
        <v>0.92708333333333504</v>
      </c>
    </row>
    <row r="91" spans="18:19" x14ac:dyDescent="0.2">
      <c r="S91" s="9">
        <v>0.937500000000001</v>
      </c>
    </row>
    <row r="92" spans="18:19" x14ac:dyDescent="0.2">
      <c r="S92" s="9">
        <v>0.94791666666666796</v>
      </c>
    </row>
    <row r="93" spans="18:19" x14ac:dyDescent="0.2">
      <c r="S93" s="9">
        <v>0.95833333333333504</v>
      </c>
    </row>
    <row r="94" spans="18:19" x14ac:dyDescent="0.2">
      <c r="S94" s="9">
        <v>0.968750000000001</v>
      </c>
    </row>
    <row r="95" spans="18:19" x14ac:dyDescent="0.2">
      <c r="S95" s="9">
        <v>0.97916666666666796</v>
      </c>
    </row>
    <row r="96" spans="18:19" x14ac:dyDescent="0.2">
      <c r="S96" s="9">
        <v>0.98958333333333504</v>
      </c>
    </row>
    <row r="97" spans="19:19" x14ac:dyDescent="0.2">
      <c r="S97" s="10" t="s">
        <v>29</v>
      </c>
    </row>
  </sheetData>
  <mergeCells count="48">
    <mergeCell ref="A28:O28"/>
    <mergeCell ref="A29:O29"/>
    <mergeCell ref="A20:O20"/>
    <mergeCell ref="A21:O21"/>
    <mergeCell ref="A22:O22"/>
    <mergeCell ref="A23:O23"/>
    <mergeCell ref="A24:O24"/>
    <mergeCell ref="A25:O25"/>
    <mergeCell ref="N6:O10"/>
    <mergeCell ref="N11:O12"/>
    <mergeCell ref="N13:O13"/>
    <mergeCell ref="A11:F16"/>
    <mergeCell ref="L14:M14"/>
    <mergeCell ref="N14:O14"/>
    <mergeCell ref="L15:M16"/>
    <mergeCell ref="N15:O16"/>
    <mergeCell ref="A6:F7"/>
    <mergeCell ref="A8:C8"/>
    <mergeCell ref="D8:F8"/>
    <mergeCell ref="A9:C10"/>
    <mergeCell ref="D9:F10"/>
    <mergeCell ref="G3:O3"/>
    <mergeCell ref="G4:O4"/>
    <mergeCell ref="G5:O5"/>
    <mergeCell ref="A3:F3"/>
    <mergeCell ref="A4:F5"/>
    <mergeCell ref="A1:D1"/>
    <mergeCell ref="E1:F1"/>
    <mergeCell ref="G1:O1"/>
    <mergeCell ref="A2:D2"/>
    <mergeCell ref="E2:F2"/>
    <mergeCell ref="G2:O2"/>
    <mergeCell ref="A30:O30"/>
    <mergeCell ref="A31:O31"/>
    <mergeCell ref="A19:O19"/>
    <mergeCell ref="G14:K14"/>
    <mergeCell ref="G15:K15"/>
    <mergeCell ref="G16:K16"/>
    <mergeCell ref="A17:D17"/>
    <mergeCell ref="E17:G17"/>
    <mergeCell ref="H17:I17"/>
    <mergeCell ref="J17:M18"/>
    <mergeCell ref="N17:O18"/>
    <mergeCell ref="A18:D18"/>
    <mergeCell ref="E18:G18"/>
    <mergeCell ref="H18:I18"/>
    <mergeCell ref="A26:O26"/>
    <mergeCell ref="A27:O27"/>
  </mergeCells>
  <conditionalFormatting sqref="H8">
    <cfRule type="cellIs" dxfId="13" priority="3" stopIfTrue="1" operator="equal">
      <formula>"WEEK"</formula>
    </cfRule>
  </conditionalFormatting>
  <conditionalFormatting sqref="H7">
    <cfRule type="cellIs" dxfId="12" priority="4" stopIfTrue="1" operator="equal">
      <formula>"SELECT"</formula>
    </cfRule>
  </conditionalFormatting>
  <conditionalFormatting sqref="H9">
    <cfRule type="cellIs" dxfId="11" priority="5" stopIfTrue="1" operator="equal">
      <formula>"ENDING"</formula>
    </cfRule>
  </conditionalFormatting>
  <conditionalFormatting sqref="H10">
    <cfRule type="cellIs" dxfId="10" priority="6" stopIfTrue="1" operator="equal">
      <formula>"DATE"</formula>
    </cfRule>
  </conditionalFormatting>
  <conditionalFormatting sqref="H11">
    <cfRule type="cellIs" dxfId="9" priority="7" stopIfTrue="1" operator="equal">
      <formula>"FROM"</formula>
    </cfRule>
  </conditionalFormatting>
  <conditionalFormatting sqref="H12">
    <cfRule type="cellIs" dxfId="8" priority="8" stopIfTrue="1" operator="equal">
      <formula>"BOX"</formula>
    </cfRule>
  </conditionalFormatting>
  <conditionalFormatting sqref="H13">
    <cfRule type="cellIs" dxfId="7" priority="9" stopIfTrue="1" operator="equal">
      <formula>"ABOVE"</formula>
    </cfRule>
  </conditionalFormatting>
  <dataValidations count="3">
    <dataValidation type="list" allowBlank="1" showInputMessage="1" showErrorMessage="1" errorTitle="Invalid Entry" error="Please choose week-ending date from the dropdown menu only!" promptTitle="Select Week-Ending Date" prompt="Weeks start on Sunday and end on Satuday" sqref="E2:F2" xr:uid="{62179601-FFCC-4FF9-B70D-BCA6D0D2A99B}">
      <formula1>$R$25:$R$79</formula1>
    </dataValidation>
    <dataValidation type="list" allowBlank="1" showInputMessage="1" showErrorMessage="1" errorTitle="Invalit Entry" error="Please use the dropdown menu only." promptTitle="Select Time" prompt="Use the dropdown menu to select the time in and time out for lunch to the nearest quarter hour." sqref="J7:K13" xr:uid="{73D60A9C-C3D6-445D-B2D7-40A2B0DC97D0}">
      <formula1>$S$25:$S$96</formula1>
    </dataValidation>
    <dataValidation type="list" allowBlank="1" showInputMessage="1" showErrorMessage="1" promptTitle="Select Time" prompt="Use the dropdown menu to select your start and end times to the nearest quarter hour." sqref="I7:L13" xr:uid="{CDD74CD2-8C34-4A3B-9B57-742B14DDCE49}">
      <formula1>$S$25:$S$97</formula1>
    </dataValidation>
  </dataValidations>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F4B32-172F-4EE4-8F8F-9B0DC16EACF0}">
  <dimension ref="A1:J16"/>
  <sheetViews>
    <sheetView workbookViewId="0">
      <selection activeCell="K32" sqref="K32"/>
    </sheetView>
  </sheetViews>
  <sheetFormatPr baseColWidth="10" defaultColWidth="8.83203125" defaultRowHeight="15" x14ac:dyDescent="0.2"/>
  <sheetData>
    <row r="1" spans="1:10" ht="17" thickBot="1" x14ac:dyDescent="0.25">
      <c r="A1" s="88" t="s">
        <v>39</v>
      </c>
      <c r="B1" s="88"/>
      <c r="C1" s="88"/>
      <c r="D1" s="88"/>
      <c r="E1" s="88"/>
      <c r="F1" s="88"/>
      <c r="G1" s="88"/>
      <c r="H1" s="88"/>
      <c r="I1" s="88"/>
      <c r="J1" s="88"/>
    </row>
    <row r="2" spans="1:10" ht="16" x14ac:dyDescent="0.2">
      <c r="A2" s="89" t="s">
        <v>44</v>
      </c>
      <c r="B2" s="89"/>
      <c r="C2" s="89"/>
      <c r="D2" s="89"/>
      <c r="E2" s="89"/>
      <c r="F2" s="89"/>
      <c r="G2" s="89"/>
      <c r="H2" s="89"/>
      <c r="I2" s="89"/>
      <c r="J2" s="89"/>
    </row>
    <row r="3" spans="1:10" ht="16" x14ac:dyDescent="0.2">
      <c r="A3" s="90" t="s">
        <v>47</v>
      </c>
      <c r="B3" s="90"/>
      <c r="C3" s="90"/>
      <c r="D3" s="90"/>
      <c r="E3" s="90"/>
      <c r="F3" s="90"/>
      <c r="G3" s="90"/>
      <c r="H3" s="90"/>
      <c r="I3" s="90"/>
      <c r="J3" s="90"/>
    </row>
    <row r="4" spans="1:10" ht="16" x14ac:dyDescent="0.2">
      <c r="A4" s="89" t="s">
        <v>45</v>
      </c>
      <c r="B4" s="89"/>
      <c r="C4" s="89"/>
      <c r="D4" s="89"/>
      <c r="E4" s="89"/>
      <c r="F4" s="89"/>
      <c r="G4" s="89"/>
      <c r="H4" s="89"/>
      <c r="I4" s="89"/>
      <c r="J4" s="89"/>
    </row>
    <row r="5" spans="1:10" ht="16" x14ac:dyDescent="0.2">
      <c r="A5" s="90" t="s">
        <v>46</v>
      </c>
      <c r="B5" s="90"/>
      <c r="C5" s="90"/>
      <c r="D5" s="90"/>
      <c r="E5" s="90"/>
      <c r="F5" s="90"/>
      <c r="G5" s="90"/>
      <c r="H5" s="90"/>
      <c r="I5" s="90"/>
      <c r="J5" s="90"/>
    </row>
    <row r="6" spans="1:10" ht="17" thickBot="1" x14ac:dyDescent="0.25">
      <c r="A6" s="87" t="s">
        <v>52</v>
      </c>
      <c r="B6" s="87"/>
      <c r="C6" s="87"/>
      <c r="D6" s="87"/>
      <c r="E6" s="87"/>
      <c r="F6" s="87"/>
      <c r="G6" s="87"/>
      <c r="H6" s="87"/>
      <c r="I6" s="87"/>
      <c r="J6" s="87"/>
    </row>
    <row r="7" spans="1:10" ht="17" thickBot="1" x14ac:dyDescent="0.25">
      <c r="A7" s="92"/>
      <c r="B7" s="92"/>
      <c r="C7" s="92"/>
      <c r="D7" s="92"/>
      <c r="E7" s="92"/>
      <c r="F7" s="92"/>
      <c r="G7" s="92"/>
      <c r="H7" s="92"/>
      <c r="I7" s="92"/>
      <c r="J7" s="92"/>
    </row>
    <row r="8" spans="1:10" ht="17" thickBot="1" x14ac:dyDescent="0.25">
      <c r="A8" s="95" t="s">
        <v>40</v>
      </c>
      <c r="B8" s="95"/>
      <c r="C8" s="95"/>
      <c r="D8" s="95"/>
      <c r="E8" s="95"/>
      <c r="F8" s="95"/>
      <c r="G8" s="95"/>
      <c r="H8" s="95"/>
      <c r="I8" s="95"/>
      <c r="J8" s="95"/>
    </row>
    <row r="9" spans="1:10" ht="36" customHeight="1" thickBot="1" x14ac:dyDescent="0.25">
      <c r="A9" s="96" t="s">
        <v>50</v>
      </c>
      <c r="B9" s="96"/>
      <c r="C9" s="96"/>
      <c r="D9" s="96"/>
      <c r="E9" s="96"/>
      <c r="F9" s="96"/>
      <c r="G9" s="96"/>
      <c r="H9" s="96"/>
      <c r="I9" s="96"/>
      <c r="J9" s="96"/>
    </row>
    <row r="10" spans="1:10" ht="37.5" customHeight="1" thickBot="1" x14ac:dyDescent="0.25">
      <c r="A10" s="97" t="s">
        <v>42</v>
      </c>
      <c r="B10" s="97"/>
      <c r="C10" s="97"/>
      <c r="D10" s="97"/>
      <c r="E10" s="97"/>
      <c r="F10" s="97"/>
      <c r="G10" s="97"/>
      <c r="H10" s="97"/>
      <c r="I10" s="97"/>
      <c r="J10" s="97"/>
    </row>
    <row r="11" spans="1:10" ht="51" customHeight="1" thickBot="1" x14ac:dyDescent="0.25">
      <c r="A11" s="98" t="s">
        <v>43</v>
      </c>
      <c r="B11" s="98"/>
      <c r="C11" s="98"/>
      <c r="D11" s="98"/>
      <c r="E11" s="98"/>
      <c r="F11" s="98"/>
      <c r="G11" s="98"/>
      <c r="H11" s="98"/>
      <c r="I11" s="98"/>
      <c r="J11" s="98"/>
    </row>
    <row r="12" spans="1:10" ht="18" customHeight="1" thickBot="1" x14ac:dyDescent="0.25">
      <c r="A12" s="99" t="s">
        <v>57</v>
      </c>
      <c r="B12" s="99"/>
      <c r="C12" s="99"/>
      <c r="D12" s="99"/>
      <c r="E12" s="99"/>
      <c r="F12" s="99"/>
      <c r="G12" s="99"/>
      <c r="H12" s="99"/>
      <c r="I12" s="99"/>
      <c r="J12" s="99"/>
    </row>
    <row r="13" spans="1:10" ht="37.5" customHeight="1" thickBot="1" x14ac:dyDescent="0.25">
      <c r="A13" s="91" t="s">
        <v>41</v>
      </c>
      <c r="B13" s="91"/>
      <c r="C13" s="91"/>
      <c r="D13" s="91"/>
      <c r="E13" s="91"/>
      <c r="F13" s="91"/>
      <c r="G13" s="91"/>
      <c r="H13" s="91"/>
      <c r="I13" s="91"/>
      <c r="J13" s="91"/>
    </row>
    <row r="14" spans="1:10" ht="17" thickBot="1" x14ac:dyDescent="0.25">
      <c r="A14" s="92"/>
      <c r="B14" s="92"/>
      <c r="C14" s="92"/>
      <c r="D14" s="92"/>
      <c r="E14" s="92"/>
      <c r="F14" s="92"/>
      <c r="G14" s="92"/>
      <c r="H14" s="92"/>
      <c r="I14" s="92"/>
      <c r="J14" s="92"/>
    </row>
    <row r="15" spans="1:10" ht="17" thickBot="1" x14ac:dyDescent="0.25">
      <c r="A15" s="93" t="s">
        <v>48</v>
      </c>
      <c r="B15" s="93"/>
      <c r="C15" s="93"/>
      <c r="D15" s="93"/>
      <c r="E15" s="93"/>
      <c r="F15" s="93"/>
      <c r="G15" s="93"/>
      <c r="H15" s="93"/>
      <c r="I15" s="93"/>
      <c r="J15" s="93"/>
    </row>
    <row r="16" spans="1:10" ht="38.25" customHeight="1" thickBot="1" x14ac:dyDescent="0.25">
      <c r="A16" s="94" t="s">
        <v>49</v>
      </c>
      <c r="B16" s="94"/>
      <c r="C16" s="94"/>
      <c r="D16" s="94"/>
      <c r="E16" s="94"/>
      <c r="F16" s="94"/>
      <c r="G16" s="94"/>
      <c r="H16" s="94"/>
      <c r="I16" s="94"/>
      <c r="J16" s="94"/>
    </row>
  </sheetData>
  <sheetProtection algorithmName="SHA-512" hashValue="5ILF5hayCTvbZekVsTYHaF3KQZaGtAE+gbc38O7yeVTtOxmPE3+2hBlbMk6v2ktp6QcHy8e5CFe0CRrbSy/LbA==" saltValue="2l46pqefgx+VT2UjKD9dqQ==" spinCount="100000" sheet="1" objects="1" scenarios="1"/>
  <mergeCells count="16">
    <mergeCell ref="A13:J13"/>
    <mergeCell ref="A14:J14"/>
    <mergeCell ref="A15:J15"/>
    <mergeCell ref="A16:J16"/>
    <mergeCell ref="A7:J7"/>
    <mergeCell ref="A8:J8"/>
    <mergeCell ref="A9:J9"/>
    <mergeCell ref="A10:J10"/>
    <mergeCell ref="A11:J11"/>
    <mergeCell ref="A12:J12"/>
    <mergeCell ref="A6:J6"/>
    <mergeCell ref="A1:J1"/>
    <mergeCell ref="A2:J2"/>
    <mergeCell ref="A3:J3"/>
    <mergeCell ref="A4:J4"/>
    <mergeCell ref="A5: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D1BFC-2FB6-4CD5-BD6E-B57A2E46B511}">
  <sheetPr>
    <pageSetUpPr fitToPage="1"/>
  </sheetPr>
  <dimension ref="A1:T97"/>
  <sheetViews>
    <sheetView showGridLines="0" workbookViewId="0">
      <selection activeCell="E2" sqref="E2:F2"/>
    </sheetView>
  </sheetViews>
  <sheetFormatPr baseColWidth="10" defaultColWidth="8.83203125" defaultRowHeight="15" x14ac:dyDescent="0.2"/>
  <cols>
    <col min="14" max="14" width="9.1640625" customWidth="1"/>
    <col min="17" max="17" width="9.1640625" customWidth="1"/>
    <col min="18" max="18" width="15.1640625" hidden="1" customWidth="1"/>
    <col min="19" max="19" width="9.1640625" hidden="1" customWidth="1"/>
  </cols>
  <sheetData>
    <row r="1" spans="1:15" ht="16" thickBot="1" x14ac:dyDescent="0.25">
      <c r="A1" s="40" t="s">
        <v>0</v>
      </c>
      <c r="B1" s="40"/>
      <c r="C1" s="40"/>
      <c r="D1" s="40"/>
      <c r="E1" s="41" t="s">
        <v>1</v>
      </c>
      <c r="F1" s="41"/>
      <c r="G1" s="42" t="s">
        <v>58</v>
      </c>
      <c r="H1" s="42"/>
      <c r="I1" s="42"/>
      <c r="J1" s="42"/>
      <c r="K1" s="42"/>
      <c r="L1" s="42"/>
      <c r="M1" s="42"/>
      <c r="N1" s="42"/>
      <c r="O1" s="42"/>
    </row>
    <row r="2" spans="1:15" ht="31" thickBot="1" x14ac:dyDescent="0.35">
      <c r="A2" s="43" t="s">
        <v>38</v>
      </c>
      <c r="B2" s="43"/>
      <c r="C2" s="43"/>
      <c r="D2" s="43"/>
      <c r="E2" s="44">
        <v>44135</v>
      </c>
      <c r="F2" s="44"/>
      <c r="G2" s="45" t="s">
        <v>26</v>
      </c>
      <c r="H2" s="45"/>
      <c r="I2" s="45"/>
      <c r="J2" s="45"/>
      <c r="K2" s="45"/>
      <c r="L2" s="45"/>
      <c r="M2" s="45"/>
      <c r="N2" s="45"/>
      <c r="O2" s="45"/>
    </row>
    <row r="3" spans="1:15" x14ac:dyDescent="0.2">
      <c r="A3" s="48" t="s">
        <v>2</v>
      </c>
      <c r="B3" s="49"/>
      <c r="C3" s="49"/>
      <c r="D3" s="49"/>
      <c r="E3" s="49"/>
      <c r="F3" s="50"/>
      <c r="G3" s="46" t="s">
        <v>27</v>
      </c>
      <c r="H3" s="46"/>
      <c r="I3" s="46"/>
      <c r="J3" s="46"/>
      <c r="K3" s="46"/>
      <c r="L3" s="46"/>
      <c r="M3" s="46"/>
      <c r="N3" s="46"/>
      <c r="O3" s="46"/>
    </row>
    <row r="4" spans="1:15" ht="16" thickBot="1" x14ac:dyDescent="0.25">
      <c r="A4" s="51" t="s">
        <v>53</v>
      </c>
      <c r="B4" s="52"/>
      <c r="C4" s="52"/>
      <c r="D4" s="52"/>
      <c r="E4" s="52"/>
      <c r="F4" s="53"/>
      <c r="G4" s="47" t="s">
        <v>28</v>
      </c>
      <c r="H4" s="47"/>
      <c r="I4" s="47"/>
      <c r="J4" s="47"/>
      <c r="K4" s="47"/>
      <c r="L4" s="47"/>
      <c r="M4" s="47"/>
      <c r="N4" s="47"/>
      <c r="O4" s="47"/>
    </row>
    <row r="5" spans="1:15" ht="16" thickBot="1" x14ac:dyDescent="0.25">
      <c r="A5" s="54"/>
      <c r="B5" s="55"/>
      <c r="C5" s="55"/>
      <c r="D5" s="55"/>
      <c r="E5" s="55"/>
      <c r="F5" s="56"/>
      <c r="G5" s="42" t="s">
        <v>59</v>
      </c>
      <c r="H5" s="42"/>
      <c r="I5" s="42"/>
      <c r="J5" s="42"/>
      <c r="K5" s="42"/>
      <c r="L5" s="42"/>
      <c r="M5" s="42"/>
      <c r="N5" s="42"/>
      <c r="O5" s="42"/>
    </row>
    <row r="6" spans="1:15" ht="30.75" customHeight="1" thickBot="1" x14ac:dyDescent="0.25">
      <c r="A6" s="63" t="s">
        <v>3</v>
      </c>
      <c r="B6" s="64"/>
      <c r="C6" s="64"/>
      <c r="D6" s="64"/>
      <c r="E6" s="64"/>
      <c r="F6" s="65"/>
      <c r="G6" s="1" t="s">
        <v>4</v>
      </c>
      <c r="H6" s="2" t="s">
        <v>5</v>
      </c>
      <c r="I6" s="3" t="s">
        <v>6</v>
      </c>
      <c r="J6" s="3" t="s">
        <v>33</v>
      </c>
      <c r="K6" s="3" t="s">
        <v>35</v>
      </c>
      <c r="L6" s="3" t="s">
        <v>7</v>
      </c>
      <c r="M6" s="2" t="s">
        <v>8</v>
      </c>
      <c r="N6" s="57" t="s">
        <v>10</v>
      </c>
      <c r="O6" s="58"/>
    </row>
    <row r="7" spans="1:15" ht="15.75" customHeight="1" thickBot="1" x14ac:dyDescent="0.25">
      <c r="A7" s="69"/>
      <c r="B7" s="70"/>
      <c r="C7" s="70"/>
      <c r="D7" s="70"/>
      <c r="E7" s="70"/>
      <c r="F7" s="71"/>
      <c r="G7" s="1" t="s">
        <v>18</v>
      </c>
      <c r="H7" s="4">
        <f>IF(E2=0,"SELECT",H8-1)</f>
        <v>44129</v>
      </c>
      <c r="I7" s="13"/>
      <c r="J7" s="12"/>
      <c r="K7" s="12"/>
      <c r="L7" s="13"/>
      <c r="M7" s="5">
        <f t="shared" ref="M7:M13" si="0">IF(I7="SICK",0,(((L7-I7)-(K7-J7))*24))</f>
        <v>0</v>
      </c>
      <c r="N7" s="59"/>
      <c r="O7" s="60"/>
    </row>
    <row r="8" spans="1:15" ht="16" thickBot="1" x14ac:dyDescent="0.25">
      <c r="A8" s="74" t="s">
        <v>11</v>
      </c>
      <c r="B8" s="74"/>
      <c r="C8" s="74"/>
      <c r="D8" s="75" t="s">
        <v>12</v>
      </c>
      <c r="E8" s="76"/>
      <c r="F8" s="77"/>
      <c r="G8" s="2" t="s">
        <v>9</v>
      </c>
      <c r="H8" s="4">
        <f>IF(E2=0,"WEEK",H9-1)</f>
        <v>44130</v>
      </c>
      <c r="I8" s="13">
        <v>0.33333333333333298</v>
      </c>
      <c r="J8" s="12">
        <v>0.5</v>
      </c>
      <c r="K8" s="12">
        <v>0.54166666666666696</v>
      </c>
      <c r="L8" s="13">
        <v>0.70833333333333404</v>
      </c>
      <c r="M8" s="5">
        <f t="shared" si="0"/>
        <v>8.0000000000000178</v>
      </c>
      <c r="N8" s="59"/>
      <c r="O8" s="60"/>
    </row>
    <row r="9" spans="1:15" ht="15.75" customHeight="1" thickBot="1" x14ac:dyDescent="0.25">
      <c r="A9" s="78" t="s">
        <v>14</v>
      </c>
      <c r="B9" s="78"/>
      <c r="C9" s="78"/>
      <c r="D9" s="79" t="s">
        <v>54</v>
      </c>
      <c r="E9" s="80"/>
      <c r="F9" s="81"/>
      <c r="G9" s="2" t="s">
        <v>13</v>
      </c>
      <c r="H9" s="4">
        <f>IF(E2=0,"ENDING",H10-1)</f>
        <v>44131</v>
      </c>
      <c r="I9" s="13">
        <v>0.33333333333333298</v>
      </c>
      <c r="J9" s="12">
        <v>0.5</v>
      </c>
      <c r="K9" s="12">
        <v>0.54166666666666696</v>
      </c>
      <c r="L9" s="13">
        <v>0.70833333333333404</v>
      </c>
      <c r="M9" s="5">
        <f t="shared" si="0"/>
        <v>8.0000000000000178</v>
      </c>
      <c r="N9" s="59"/>
      <c r="O9" s="60"/>
    </row>
    <row r="10" spans="1:15" ht="15.75" customHeight="1" thickBot="1" x14ac:dyDescent="0.25">
      <c r="A10" s="78"/>
      <c r="B10" s="78"/>
      <c r="C10" s="78"/>
      <c r="D10" s="82"/>
      <c r="E10" s="83"/>
      <c r="F10" s="84"/>
      <c r="G10" s="2" t="s">
        <v>15</v>
      </c>
      <c r="H10" s="4">
        <f>IF(E2=0,"DATE",H11-1)</f>
        <v>44132</v>
      </c>
      <c r="I10" s="13">
        <v>0.33333333333333298</v>
      </c>
      <c r="J10" s="12">
        <v>0.5</v>
      </c>
      <c r="K10" s="12">
        <v>0.54166666666666696</v>
      </c>
      <c r="L10" s="13">
        <v>0.70833333333333404</v>
      </c>
      <c r="M10" s="5">
        <f t="shared" si="0"/>
        <v>8.0000000000000178</v>
      </c>
      <c r="N10" s="59"/>
      <c r="O10" s="60"/>
    </row>
    <row r="11" spans="1:15" ht="15.75" customHeight="1" thickBot="1" x14ac:dyDescent="0.25">
      <c r="A11" s="63" t="s">
        <v>32</v>
      </c>
      <c r="B11" s="64"/>
      <c r="C11" s="64"/>
      <c r="D11" s="64"/>
      <c r="E11" s="64"/>
      <c r="F11" s="65"/>
      <c r="G11" s="1" t="s">
        <v>51</v>
      </c>
      <c r="H11" s="4">
        <f>IF(E2=0,"FROM",H12-1)</f>
        <v>44133</v>
      </c>
      <c r="I11" s="13">
        <v>0.33333333333333298</v>
      </c>
      <c r="J11" s="12">
        <v>0.5</v>
      </c>
      <c r="K11" s="12">
        <v>0.54166666666666696</v>
      </c>
      <c r="L11" s="13">
        <v>0.70833333333333404</v>
      </c>
      <c r="M11" s="5">
        <f t="shared" si="0"/>
        <v>8.0000000000000178</v>
      </c>
      <c r="N11" s="57" t="s">
        <v>34</v>
      </c>
      <c r="O11" s="58"/>
    </row>
    <row r="12" spans="1:15" ht="16" thickBot="1" x14ac:dyDescent="0.25">
      <c r="A12" s="66"/>
      <c r="B12" s="67"/>
      <c r="C12" s="67"/>
      <c r="D12" s="67"/>
      <c r="E12" s="67"/>
      <c r="F12" s="68"/>
      <c r="G12" s="1" t="s">
        <v>16</v>
      </c>
      <c r="H12" s="4">
        <f>IF(E2=0,"BOX",H13-1)</f>
        <v>44134</v>
      </c>
      <c r="I12" s="13">
        <v>0.33333333333333298</v>
      </c>
      <c r="J12" s="12">
        <v>0.5</v>
      </c>
      <c r="K12" s="12">
        <v>0.54166666666666696</v>
      </c>
      <c r="L12" s="13">
        <v>0.70833333333333404</v>
      </c>
      <c r="M12" s="5">
        <f t="shared" si="0"/>
        <v>8.0000000000000178</v>
      </c>
      <c r="N12" s="59"/>
      <c r="O12" s="60"/>
    </row>
    <row r="13" spans="1:15" ht="16" thickBot="1" x14ac:dyDescent="0.25">
      <c r="A13" s="66"/>
      <c r="B13" s="67"/>
      <c r="C13" s="67"/>
      <c r="D13" s="67"/>
      <c r="E13" s="67"/>
      <c r="F13" s="68"/>
      <c r="G13" s="1" t="s">
        <v>17</v>
      </c>
      <c r="H13" s="4">
        <f>IF(E2=0,"ABOVE",E2)</f>
        <v>44135</v>
      </c>
      <c r="I13" s="13"/>
      <c r="J13" s="12"/>
      <c r="K13" s="12"/>
      <c r="L13" s="13"/>
      <c r="M13" s="5">
        <f t="shared" si="0"/>
        <v>0</v>
      </c>
      <c r="N13" s="61" t="s">
        <v>14</v>
      </c>
      <c r="O13" s="62"/>
    </row>
    <row r="14" spans="1:15" x14ac:dyDescent="0.2">
      <c r="A14" s="66"/>
      <c r="B14" s="67"/>
      <c r="C14" s="67"/>
      <c r="D14" s="67"/>
      <c r="E14" s="67"/>
      <c r="F14" s="68"/>
      <c r="G14" s="17" t="s">
        <v>19</v>
      </c>
      <c r="H14" s="18"/>
      <c r="I14" s="18"/>
      <c r="J14" s="18"/>
      <c r="K14" s="19"/>
      <c r="L14" s="72" t="s">
        <v>20</v>
      </c>
      <c r="M14" s="72"/>
      <c r="N14" s="46" t="s">
        <v>21</v>
      </c>
      <c r="O14" s="46"/>
    </row>
    <row r="15" spans="1:15" x14ac:dyDescent="0.2">
      <c r="A15" s="66"/>
      <c r="B15" s="67"/>
      <c r="C15" s="67"/>
      <c r="D15" s="67"/>
      <c r="E15" s="67"/>
      <c r="F15" s="68"/>
      <c r="G15" s="20" t="s">
        <v>36</v>
      </c>
      <c r="H15" s="21"/>
      <c r="I15" s="21"/>
      <c r="J15" s="21"/>
      <c r="K15" s="22"/>
      <c r="L15" s="73">
        <f>IF(N17&gt;40,40,N17)</f>
        <v>40</v>
      </c>
      <c r="M15" s="73"/>
      <c r="N15" s="73">
        <f>IF(N17&gt;40,N17-40,0)</f>
        <v>8.5265128291212022E-14</v>
      </c>
      <c r="O15" s="73"/>
    </row>
    <row r="16" spans="1:15" ht="16" thickBot="1" x14ac:dyDescent="0.25">
      <c r="A16" s="69"/>
      <c r="B16" s="70"/>
      <c r="C16" s="70"/>
      <c r="D16" s="70"/>
      <c r="E16" s="70"/>
      <c r="F16" s="71"/>
      <c r="G16" s="23" t="s">
        <v>37</v>
      </c>
      <c r="H16" s="24"/>
      <c r="I16" s="24"/>
      <c r="J16" s="24"/>
      <c r="K16" s="25"/>
      <c r="L16" s="73"/>
      <c r="M16" s="73"/>
      <c r="N16" s="73"/>
      <c r="O16" s="73"/>
    </row>
    <row r="17" spans="1:20" ht="17" thickTop="1" thickBot="1" x14ac:dyDescent="0.25">
      <c r="A17" s="26" t="s">
        <v>22</v>
      </c>
      <c r="B17" s="26"/>
      <c r="C17" s="26"/>
      <c r="D17" s="26"/>
      <c r="E17" s="27" t="s">
        <v>23</v>
      </c>
      <c r="F17" s="28"/>
      <c r="G17" s="29"/>
      <c r="H17" s="27" t="s">
        <v>24</v>
      </c>
      <c r="I17" s="30"/>
      <c r="J17" s="31" t="s">
        <v>25</v>
      </c>
      <c r="K17" s="31"/>
      <c r="L17" s="31"/>
      <c r="M17" s="31"/>
      <c r="N17" s="33">
        <f>SUM(M7:M13)</f>
        <v>40.000000000000085</v>
      </c>
      <c r="O17" s="33"/>
    </row>
    <row r="18" spans="1:20" ht="33" customHeight="1" thickTop="1" x14ac:dyDescent="0.2">
      <c r="A18" s="35" t="s">
        <v>14</v>
      </c>
      <c r="B18" s="35"/>
      <c r="C18" s="35"/>
      <c r="D18" s="35"/>
      <c r="E18" s="36" t="s">
        <v>55</v>
      </c>
      <c r="F18" s="37"/>
      <c r="G18" s="38"/>
      <c r="H18" s="36" t="s">
        <v>56</v>
      </c>
      <c r="I18" s="36"/>
      <c r="J18" s="32"/>
      <c r="K18" s="32"/>
      <c r="L18" s="32"/>
      <c r="M18" s="32"/>
      <c r="N18" s="34"/>
      <c r="O18" s="34"/>
    </row>
    <row r="19" spans="1:20" ht="12" customHeight="1" x14ac:dyDescent="0.2">
      <c r="A19" s="16"/>
      <c r="B19" s="16"/>
      <c r="C19" s="16"/>
      <c r="D19" s="16"/>
      <c r="E19" s="16"/>
      <c r="F19" s="16"/>
      <c r="G19" s="16"/>
      <c r="H19" s="16"/>
      <c r="I19" s="16"/>
      <c r="J19" s="16"/>
      <c r="K19" s="16"/>
      <c r="L19" s="16"/>
      <c r="M19" s="16"/>
      <c r="N19" s="16"/>
      <c r="O19" s="16"/>
    </row>
    <row r="20" spans="1:20" x14ac:dyDescent="0.2">
      <c r="A20" s="85" t="s">
        <v>30</v>
      </c>
      <c r="B20" s="85"/>
      <c r="C20" s="85"/>
      <c r="D20" s="85"/>
      <c r="E20" s="85"/>
      <c r="F20" s="85"/>
      <c r="G20" s="85"/>
      <c r="H20" s="85"/>
      <c r="I20" s="85"/>
      <c r="J20" s="85"/>
      <c r="K20" s="85"/>
      <c r="L20" s="85"/>
      <c r="M20" s="85"/>
      <c r="N20" s="85"/>
      <c r="O20" s="85"/>
    </row>
    <row r="21" spans="1:20" x14ac:dyDescent="0.2">
      <c r="A21" s="39" t="s">
        <v>31</v>
      </c>
      <c r="B21" s="39"/>
      <c r="C21" s="39"/>
      <c r="D21" s="39"/>
      <c r="E21" s="39"/>
      <c r="F21" s="39"/>
      <c r="G21" s="39"/>
      <c r="H21" s="39"/>
      <c r="I21" s="39"/>
      <c r="J21" s="39"/>
      <c r="K21" s="39"/>
      <c r="L21" s="39"/>
      <c r="M21" s="39"/>
      <c r="N21" s="39"/>
      <c r="O21" s="39"/>
    </row>
    <row r="22" spans="1:20" ht="21" customHeight="1" x14ac:dyDescent="0.2">
      <c r="A22" s="39" t="s">
        <v>60</v>
      </c>
      <c r="B22" s="39"/>
      <c r="C22" s="39"/>
      <c r="D22" s="39"/>
      <c r="E22" s="39"/>
      <c r="F22" s="39"/>
      <c r="G22" s="39"/>
      <c r="H22" s="39"/>
      <c r="I22" s="39"/>
      <c r="J22" s="39"/>
      <c r="K22" s="39"/>
      <c r="L22" s="39"/>
      <c r="M22" s="39"/>
      <c r="N22" s="39"/>
      <c r="O22" s="39"/>
    </row>
    <row r="23" spans="1:20" ht="23" customHeight="1" x14ac:dyDescent="0.2">
      <c r="A23" s="39" t="s">
        <v>61</v>
      </c>
      <c r="B23" s="39"/>
      <c r="C23" s="39"/>
      <c r="D23" s="39"/>
      <c r="E23" s="39"/>
      <c r="F23" s="39"/>
      <c r="G23" s="39"/>
      <c r="H23" s="39"/>
      <c r="I23" s="39"/>
      <c r="J23" s="39"/>
      <c r="K23" s="39"/>
      <c r="L23" s="39"/>
      <c r="M23" s="39"/>
      <c r="N23" s="39"/>
      <c r="O23" s="39"/>
    </row>
    <row r="24" spans="1:20" ht="24" customHeight="1" x14ac:dyDescent="0.2">
      <c r="A24" s="86" t="s">
        <v>62</v>
      </c>
      <c r="B24" s="86"/>
      <c r="C24" s="86"/>
      <c r="D24" s="86"/>
      <c r="E24" s="86"/>
      <c r="F24" s="86"/>
      <c r="G24" s="86"/>
      <c r="H24" s="86"/>
      <c r="I24" s="86"/>
      <c r="J24" s="86"/>
      <c r="K24" s="86"/>
      <c r="L24" s="86"/>
      <c r="M24" s="86"/>
      <c r="N24" s="86"/>
      <c r="O24" s="86"/>
    </row>
    <row r="25" spans="1:20" ht="23" customHeight="1" x14ac:dyDescent="0.2">
      <c r="A25" s="39" t="s">
        <v>63</v>
      </c>
      <c r="B25" s="39"/>
      <c r="C25" s="39"/>
      <c r="D25" s="39"/>
      <c r="E25" s="39"/>
      <c r="F25" s="39"/>
      <c r="G25" s="39"/>
      <c r="H25" s="39"/>
      <c r="I25" s="39"/>
      <c r="J25" s="39"/>
      <c r="K25" s="39"/>
      <c r="L25" s="39"/>
      <c r="M25" s="39"/>
      <c r="N25" s="39"/>
      <c r="O25" s="39"/>
      <c r="Q25" s="6"/>
      <c r="R25" s="7">
        <v>44121</v>
      </c>
      <c r="S25" s="9">
        <v>0.25</v>
      </c>
      <c r="T25" s="11"/>
    </row>
    <row r="26" spans="1:20" ht="13" customHeight="1" x14ac:dyDescent="0.2">
      <c r="A26" s="39" t="s">
        <v>64</v>
      </c>
      <c r="B26" s="39"/>
      <c r="C26" s="39"/>
      <c r="D26" s="39"/>
      <c r="E26" s="39"/>
      <c r="F26" s="39"/>
      <c r="G26" s="39"/>
      <c r="H26" s="39"/>
      <c r="I26" s="39"/>
      <c r="J26" s="39"/>
      <c r="K26" s="39"/>
      <c r="L26" s="39"/>
      <c r="M26" s="39"/>
      <c r="N26" s="39"/>
      <c r="O26" s="39"/>
      <c r="Q26" s="6"/>
      <c r="R26" s="7">
        <f>R25+7</f>
        <v>44128</v>
      </c>
      <c r="S26" s="9">
        <v>0.26041666666666669</v>
      </c>
      <c r="T26" s="11"/>
    </row>
    <row r="27" spans="1:20" ht="11" customHeight="1" x14ac:dyDescent="0.2">
      <c r="A27" s="39" t="s">
        <v>65</v>
      </c>
      <c r="B27" s="39"/>
      <c r="C27" s="39"/>
      <c r="D27" s="39"/>
      <c r="E27" s="39"/>
      <c r="F27" s="39"/>
      <c r="G27" s="39"/>
      <c r="H27" s="39"/>
      <c r="I27" s="39"/>
      <c r="J27" s="39"/>
      <c r="K27" s="39"/>
      <c r="L27" s="39"/>
      <c r="M27" s="39"/>
      <c r="N27" s="39"/>
      <c r="O27" s="39"/>
      <c r="Q27" s="6"/>
      <c r="R27" s="7">
        <f>R26+7</f>
        <v>44135</v>
      </c>
      <c r="S27" s="9">
        <v>0.27083333333333331</v>
      </c>
      <c r="T27" s="11"/>
    </row>
    <row r="28" spans="1:20" ht="23" customHeight="1" x14ac:dyDescent="0.2">
      <c r="A28" s="39" t="s">
        <v>66</v>
      </c>
      <c r="B28" s="39"/>
      <c r="C28" s="39"/>
      <c r="D28" s="39"/>
      <c r="E28" s="39"/>
      <c r="F28" s="39"/>
      <c r="G28" s="39"/>
      <c r="H28" s="39"/>
      <c r="I28" s="39"/>
      <c r="J28" s="39"/>
      <c r="K28" s="39"/>
      <c r="L28" s="39"/>
      <c r="M28" s="39"/>
      <c r="N28" s="39"/>
      <c r="O28" s="39"/>
      <c r="Q28" s="6"/>
      <c r="R28" s="7">
        <f t="shared" ref="R28:R55" si="1">R27+7</f>
        <v>44142</v>
      </c>
      <c r="S28" s="9">
        <v>0.28125</v>
      </c>
      <c r="T28" s="11"/>
    </row>
    <row r="29" spans="1:20" ht="12" customHeight="1" x14ac:dyDescent="0.2">
      <c r="A29" s="39" t="s">
        <v>67</v>
      </c>
      <c r="B29" s="39"/>
      <c r="C29" s="39"/>
      <c r="D29" s="39"/>
      <c r="E29" s="39"/>
      <c r="F29" s="39"/>
      <c r="G29" s="39"/>
      <c r="H29" s="39"/>
      <c r="I29" s="39"/>
      <c r="J29" s="39"/>
      <c r="K29" s="39"/>
      <c r="L29" s="39"/>
      <c r="M29" s="39"/>
      <c r="N29" s="39"/>
      <c r="O29" s="39"/>
      <c r="Q29" s="6"/>
      <c r="R29" s="7">
        <f t="shared" si="1"/>
        <v>44149</v>
      </c>
      <c r="S29" s="9">
        <v>0.29166666666666702</v>
      </c>
      <c r="T29" s="11"/>
    </row>
    <row r="30" spans="1:20" ht="23" customHeight="1" x14ac:dyDescent="0.2">
      <c r="A30" s="14" t="s">
        <v>68</v>
      </c>
      <c r="B30" s="100"/>
      <c r="C30" s="100"/>
      <c r="D30" s="100"/>
      <c r="E30" s="100"/>
      <c r="F30" s="100"/>
      <c r="G30" s="100"/>
      <c r="H30" s="100"/>
      <c r="I30" s="100"/>
      <c r="J30" s="100"/>
      <c r="K30" s="100"/>
      <c r="L30" s="100"/>
      <c r="M30" s="100"/>
      <c r="N30" s="100"/>
      <c r="O30" s="100"/>
      <c r="Q30" s="6"/>
      <c r="R30" s="7">
        <f t="shared" si="1"/>
        <v>44156</v>
      </c>
      <c r="S30" s="9">
        <v>0.30208333333333298</v>
      </c>
      <c r="T30" s="11"/>
    </row>
    <row r="31" spans="1:20" ht="15" customHeight="1" x14ac:dyDescent="0.2">
      <c r="A31" s="15" t="s">
        <v>69</v>
      </c>
      <c r="B31" s="101"/>
      <c r="C31" s="101"/>
      <c r="D31" s="101"/>
      <c r="E31" s="101"/>
      <c r="F31" s="101"/>
      <c r="G31" s="101"/>
      <c r="H31" s="101"/>
      <c r="I31" s="101"/>
      <c r="J31" s="101"/>
      <c r="K31" s="101"/>
      <c r="L31" s="101"/>
      <c r="M31" s="101"/>
      <c r="N31" s="101"/>
      <c r="O31" s="101"/>
      <c r="Q31" s="6"/>
      <c r="R31" s="7">
        <f t="shared" si="1"/>
        <v>44163</v>
      </c>
      <c r="S31" s="9">
        <v>0.3125</v>
      </c>
      <c r="T31" s="11"/>
    </row>
    <row r="32" spans="1:20" ht="15" customHeight="1" x14ac:dyDescent="0.2">
      <c r="Q32" s="6"/>
      <c r="R32" s="7">
        <f t="shared" si="1"/>
        <v>44170</v>
      </c>
      <c r="S32" s="9">
        <v>0.32291666666666702</v>
      </c>
      <c r="T32" s="11"/>
    </row>
    <row r="33" spans="17:20" x14ac:dyDescent="0.2">
      <c r="Q33" s="6"/>
      <c r="R33" s="7">
        <f t="shared" si="1"/>
        <v>44177</v>
      </c>
      <c r="S33" s="9">
        <v>0.33333333333333298</v>
      </c>
      <c r="T33" s="11"/>
    </row>
    <row r="34" spans="17:20" x14ac:dyDescent="0.2">
      <c r="Q34" s="6"/>
      <c r="R34" s="7">
        <f t="shared" si="1"/>
        <v>44184</v>
      </c>
      <c r="S34" s="9">
        <v>0.34375</v>
      </c>
      <c r="T34" s="11"/>
    </row>
    <row r="35" spans="17:20" x14ac:dyDescent="0.2">
      <c r="Q35" s="6"/>
      <c r="R35" s="7">
        <f t="shared" si="1"/>
        <v>44191</v>
      </c>
      <c r="S35" s="9">
        <v>0.35416666666666702</v>
      </c>
      <c r="T35" s="11"/>
    </row>
    <row r="36" spans="17:20" x14ac:dyDescent="0.2">
      <c r="Q36" s="6"/>
      <c r="R36" s="7">
        <f t="shared" si="1"/>
        <v>44198</v>
      </c>
      <c r="S36" s="9">
        <v>0.36458333333333398</v>
      </c>
      <c r="T36" s="11"/>
    </row>
    <row r="37" spans="17:20" x14ac:dyDescent="0.2">
      <c r="Q37" s="6"/>
      <c r="R37" s="7">
        <f t="shared" si="1"/>
        <v>44205</v>
      </c>
      <c r="S37" s="9">
        <v>0.375</v>
      </c>
      <c r="T37" s="11"/>
    </row>
    <row r="38" spans="17:20" x14ac:dyDescent="0.2">
      <c r="Q38" s="6"/>
      <c r="R38" s="7">
        <f t="shared" si="1"/>
        <v>44212</v>
      </c>
      <c r="S38" s="9">
        <v>0.38541666666666702</v>
      </c>
      <c r="T38" s="11"/>
    </row>
    <row r="39" spans="17:20" x14ac:dyDescent="0.2">
      <c r="Q39" s="6"/>
      <c r="R39" s="7">
        <f t="shared" si="1"/>
        <v>44219</v>
      </c>
      <c r="S39" s="9">
        <v>0.39583333333333398</v>
      </c>
      <c r="T39" s="11"/>
    </row>
    <row r="40" spans="17:20" x14ac:dyDescent="0.2">
      <c r="Q40" s="6"/>
      <c r="R40" s="7">
        <f t="shared" si="1"/>
        <v>44226</v>
      </c>
      <c r="S40" s="9">
        <v>0.40625</v>
      </c>
      <c r="T40" s="11"/>
    </row>
    <row r="41" spans="17:20" x14ac:dyDescent="0.2">
      <c r="Q41" s="6"/>
      <c r="R41" s="7">
        <f t="shared" si="1"/>
        <v>44233</v>
      </c>
      <c r="S41" s="9">
        <v>0.41666666666666702</v>
      </c>
      <c r="T41" s="11"/>
    </row>
    <row r="42" spans="17:20" x14ac:dyDescent="0.2">
      <c r="Q42" s="6"/>
      <c r="R42" s="7">
        <f t="shared" si="1"/>
        <v>44240</v>
      </c>
      <c r="S42" s="9">
        <v>0.42708333333333398</v>
      </c>
    </row>
    <row r="43" spans="17:20" x14ac:dyDescent="0.2">
      <c r="Q43" s="6"/>
      <c r="R43" s="7">
        <f t="shared" si="1"/>
        <v>44247</v>
      </c>
      <c r="S43" s="9">
        <v>0.4375</v>
      </c>
    </row>
    <row r="44" spans="17:20" x14ac:dyDescent="0.2">
      <c r="Q44" s="6"/>
      <c r="R44" s="7">
        <f t="shared" si="1"/>
        <v>44254</v>
      </c>
      <c r="S44" s="9">
        <v>0.44791666666666702</v>
      </c>
    </row>
    <row r="45" spans="17:20" x14ac:dyDescent="0.2">
      <c r="R45" s="7">
        <f t="shared" si="1"/>
        <v>44261</v>
      </c>
      <c r="S45" s="9">
        <v>0.45833333333333398</v>
      </c>
    </row>
    <row r="46" spans="17:20" x14ac:dyDescent="0.2">
      <c r="R46" s="7">
        <f t="shared" si="1"/>
        <v>44268</v>
      </c>
      <c r="S46" s="9">
        <v>0.46875</v>
      </c>
    </row>
    <row r="47" spans="17:20" x14ac:dyDescent="0.2">
      <c r="R47" s="7">
        <f t="shared" si="1"/>
        <v>44275</v>
      </c>
      <c r="S47" s="9">
        <v>0.47916666666666702</v>
      </c>
    </row>
    <row r="48" spans="17:20" x14ac:dyDescent="0.2">
      <c r="R48" s="7">
        <f t="shared" si="1"/>
        <v>44282</v>
      </c>
      <c r="S48" s="9">
        <v>0.48958333333333398</v>
      </c>
    </row>
    <row r="49" spans="18:19" x14ac:dyDescent="0.2">
      <c r="R49" s="7">
        <f t="shared" si="1"/>
        <v>44289</v>
      </c>
      <c r="S49" s="9">
        <v>0.5</v>
      </c>
    </row>
    <row r="50" spans="18:19" x14ac:dyDescent="0.2">
      <c r="R50" s="7">
        <f t="shared" si="1"/>
        <v>44296</v>
      </c>
      <c r="S50" s="9">
        <v>0.51041666666666696</v>
      </c>
    </row>
    <row r="51" spans="18:19" x14ac:dyDescent="0.2">
      <c r="R51" s="7">
        <f t="shared" si="1"/>
        <v>44303</v>
      </c>
      <c r="S51" s="9">
        <v>0.52083333333333404</v>
      </c>
    </row>
    <row r="52" spans="18:19" x14ac:dyDescent="0.2">
      <c r="R52" s="7">
        <f t="shared" si="1"/>
        <v>44310</v>
      </c>
      <c r="S52" s="9">
        <v>0.53125</v>
      </c>
    </row>
    <row r="53" spans="18:19" x14ac:dyDescent="0.2">
      <c r="R53" s="7">
        <f t="shared" si="1"/>
        <v>44317</v>
      </c>
      <c r="S53" s="9">
        <v>0.54166666666666696</v>
      </c>
    </row>
    <row r="54" spans="18:19" x14ac:dyDescent="0.2">
      <c r="R54" s="7">
        <f t="shared" si="1"/>
        <v>44324</v>
      </c>
      <c r="S54" s="9">
        <v>0.55208333333333404</v>
      </c>
    </row>
    <row r="55" spans="18:19" x14ac:dyDescent="0.2">
      <c r="R55" s="8">
        <f t="shared" si="1"/>
        <v>44331</v>
      </c>
      <c r="S55" s="9">
        <v>0.562500000000001</v>
      </c>
    </row>
    <row r="56" spans="18:19" x14ac:dyDescent="0.2">
      <c r="S56" s="9">
        <v>0.57291666666666696</v>
      </c>
    </row>
    <row r="57" spans="18:19" x14ac:dyDescent="0.2">
      <c r="S57" s="9">
        <v>0.58333333333333404</v>
      </c>
    </row>
    <row r="58" spans="18:19" x14ac:dyDescent="0.2">
      <c r="S58" s="9">
        <v>0.593750000000001</v>
      </c>
    </row>
    <row r="59" spans="18:19" x14ac:dyDescent="0.2">
      <c r="S59" s="9">
        <v>0.60416666666666696</v>
      </c>
    </row>
    <row r="60" spans="18:19" x14ac:dyDescent="0.2">
      <c r="S60" s="9">
        <v>0.61458333333333404</v>
      </c>
    </row>
    <row r="61" spans="18:19" x14ac:dyDescent="0.2">
      <c r="S61" s="9">
        <v>0.625000000000001</v>
      </c>
    </row>
    <row r="62" spans="18:19" x14ac:dyDescent="0.2">
      <c r="S62" s="9">
        <v>0.63541666666666696</v>
      </c>
    </row>
    <row r="63" spans="18:19" x14ac:dyDescent="0.2">
      <c r="S63" s="9">
        <v>0.64583333333333404</v>
      </c>
    </row>
    <row r="64" spans="18:19" x14ac:dyDescent="0.2">
      <c r="S64" s="9">
        <v>0.656250000000001</v>
      </c>
    </row>
    <row r="65" spans="19:19" x14ac:dyDescent="0.2">
      <c r="S65" s="9">
        <v>0.66666666666666696</v>
      </c>
    </row>
    <row r="66" spans="19:19" x14ac:dyDescent="0.2">
      <c r="S66" s="9">
        <v>0.67708333333333404</v>
      </c>
    </row>
    <row r="67" spans="19:19" x14ac:dyDescent="0.2">
      <c r="S67" s="9">
        <v>0.687500000000001</v>
      </c>
    </row>
    <row r="68" spans="19:19" x14ac:dyDescent="0.2">
      <c r="S68" s="9">
        <v>0.69791666666666696</v>
      </c>
    </row>
    <row r="69" spans="19:19" x14ac:dyDescent="0.2">
      <c r="S69" s="9">
        <v>0.70833333333333404</v>
      </c>
    </row>
    <row r="70" spans="19:19" x14ac:dyDescent="0.2">
      <c r="S70" s="9">
        <v>0.718750000000001</v>
      </c>
    </row>
    <row r="71" spans="19:19" x14ac:dyDescent="0.2">
      <c r="S71" s="9">
        <v>0.72916666666666796</v>
      </c>
    </row>
    <row r="72" spans="19:19" x14ac:dyDescent="0.2">
      <c r="S72" s="9">
        <v>0.73958333333333404</v>
      </c>
    </row>
    <row r="73" spans="19:19" x14ac:dyDescent="0.2">
      <c r="S73" s="9">
        <v>0.750000000000001</v>
      </c>
    </row>
    <row r="74" spans="19:19" x14ac:dyDescent="0.2">
      <c r="S74" s="9">
        <v>0.76041666666666796</v>
      </c>
    </row>
    <row r="75" spans="19:19" x14ac:dyDescent="0.2">
      <c r="S75" s="9">
        <v>0.77083333333333404</v>
      </c>
    </row>
    <row r="76" spans="19:19" x14ac:dyDescent="0.2">
      <c r="S76" s="9">
        <v>0.781250000000001</v>
      </c>
    </row>
    <row r="77" spans="19:19" x14ac:dyDescent="0.2">
      <c r="S77" s="9">
        <v>0.79166666666666796</v>
      </c>
    </row>
    <row r="78" spans="19:19" x14ac:dyDescent="0.2">
      <c r="S78" s="9">
        <v>0.80208333333333404</v>
      </c>
    </row>
    <row r="79" spans="19:19" x14ac:dyDescent="0.2">
      <c r="S79" s="9">
        <v>0.812500000000001</v>
      </c>
    </row>
    <row r="80" spans="19:19" x14ac:dyDescent="0.2">
      <c r="S80" s="9">
        <v>0.82291666666666796</v>
      </c>
    </row>
    <row r="81" spans="19:19" x14ac:dyDescent="0.2">
      <c r="S81" s="9">
        <v>0.83333333333333404</v>
      </c>
    </row>
    <row r="82" spans="19:19" x14ac:dyDescent="0.2">
      <c r="S82" s="9">
        <v>0.843750000000001</v>
      </c>
    </row>
    <row r="83" spans="19:19" x14ac:dyDescent="0.2">
      <c r="S83" s="9">
        <v>0.85416666666666796</v>
      </c>
    </row>
    <row r="84" spans="19:19" x14ac:dyDescent="0.2">
      <c r="S84" s="9">
        <v>0.86458333333333404</v>
      </c>
    </row>
    <row r="85" spans="19:19" x14ac:dyDescent="0.2">
      <c r="S85" s="9">
        <v>0.875000000000001</v>
      </c>
    </row>
    <row r="86" spans="19:19" x14ac:dyDescent="0.2">
      <c r="S86" s="9">
        <v>0.88541666666666796</v>
      </c>
    </row>
    <row r="87" spans="19:19" x14ac:dyDescent="0.2">
      <c r="S87" s="9">
        <v>0.89583333333333404</v>
      </c>
    </row>
    <row r="88" spans="19:19" x14ac:dyDescent="0.2">
      <c r="S88" s="9">
        <v>0.906250000000001</v>
      </c>
    </row>
    <row r="89" spans="19:19" x14ac:dyDescent="0.2">
      <c r="S89" s="9">
        <v>0.91666666666666796</v>
      </c>
    </row>
    <row r="90" spans="19:19" x14ac:dyDescent="0.2">
      <c r="S90" s="9">
        <v>0.92708333333333504</v>
      </c>
    </row>
    <row r="91" spans="19:19" x14ac:dyDescent="0.2">
      <c r="S91" s="9">
        <v>0.937500000000001</v>
      </c>
    </row>
    <row r="92" spans="19:19" x14ac:dyDescent="0.2">
      <c r="S92" s="9">
        <v>0.94791666666666796</v>
      </c>
    </row>
    <row r="93" spans="19:19" x14ac:dyDescent="0.2">
      <c r="S93" s="9">
        <v>0.95833333333333504</v>
      </c>
    </row>
    <row r="94" spans="19:19" x14ac:dyDescent="0.2">
      <c r="S94" s="9">
        <v>0.968750000000001</v>
      </c>
    </row>
    <row r="95" spans="19:19" x14ac:dyDescent="0.2">
      <c r="S95" s="9">
        <v>0.97916666666666796</v>
      </c>
    </row>
    <row r="96" spans="19:19" x14ac:dyDescent="0.2">
      <c r="S96" s="9">
        <v>0.98958333333333504</v>
      </c>
    </row>
    <row r="97" spans="19:19" x14ac:dyDescent="0.2">
      <c r="S97" s="10" t="s">
        <v>29</v>
      </c>
    </row>
  </sheetData>
  <sheetProtection algorithmName="SHA-512" hashValue="ZsHqf5um7pTBzux5pXLYhyjN28MsJRmYlvrAztpuZMR7+/u+KysrhkFjlKIS8y0sUM1KphOxOV5u6LgMduRV4Q==" saltValue="lNTsdW71V6SgSNEuDZwO6Q==" spinCount="100000" sheet="1" objects="1" scenarios="1"/>
  <mergeCells count="48">
    <mergeCell ref="A25:O25"/>
    <mergeCell ref="A26:O26"/>
    <mergeCell ref="A27:O27"/>
    <mergeCell ref="A28:O28"/>
    <mergeCell ref="A29:O29"/>
    <mergeCell ref="A24:O24"/>
    <mergeCell ref="G16:K16"/>
    <mergeCell ref="A17:D17"/>
    <mergeCell ref="E17:G17"/>
    <mergeCell ref="H17:I17"/>
    <mergeCell ref="J17:M18"/>
    <mergeCell ref="N17:O18"/>
    <mergeCell ref="A18:D18"/>
    <mergeCell ref="E18:G18"/>
    <mergeCell ref="H18:I18"/>
    <mergeCell ref="A19:O19"/>
    <mergeCell ref="A20:O20"/>
    <mergeCell ref="A21:O21"/>
    <mergeCell ref="A22:O22"/>
    <mergeCell ref="A23:O23"/>
    <mergeCell ref="A11:F16"/>
    <mergeCell ref="N11:O12"/>
    <mergeCell ref="N13:O13"/>
    <mergeCell ref="G14:K14"/>
    <mergeCell ref="L14:M14"/>
    <mergeCell ref="N14:O14"/>
    <mergeCell ref="A6:F7"/>
    <mergeCell ref="N6:O10"/>
    <mergeCell ref="A8:C8"/>
    <mergeCell ref="D8:F8"/>
    <mergeCell ref="A9:C10"/>
    <mergeCell ref="D9:F10"/>
    <mergeCell ref="A30:O30"/>
    <mergeCell ref="A31:O31"/>
    <mergeCell ref="A1:D1"/>
    <mergeCell ref="E1:F1"/>
    <mergeCell ref="G1:O1"/>
    <mergeCell ref="A2:D2"/>
    <mergeCell ref="E2:F2"/>
    <mergeCell ref="G2:O2"/>
    <mergeCell ref="G15:K15"/>
    <mergeCell ref="L15:M16"/>
    <mergeCell ref="N15:O16"/>
    <mergeCell ref="A3:F3"/>
    <mergeCell ref="G3:O3"/>
    <mergeCell ref="A4:F5"/>
    <mergeCell ref="G4:O4"/>
    <mergeCell ref="G5:O5"/>
  </mergeCells>
  <conditionalFormatting sqref="H8">
    <cfRule type="cellIs" dxfId="6" priority="1" stopIfTrue="1" operator="equal">
      <formula>"WEEK"</formula>
    </cfRule>
  </conditionalFormatting>
  <conditionalFormatting sqref="H7">
    <cfRule type="cellIs" dxfId="5" priority="2" stopIfTrue="1" operator="equal">
      <formula>"SELECT"</formula>
    </cfRule>
  </conditionalFormatting>
  <conditionalFormatting sqref="H9">
    <cfRule type="cellIs" dxfId="4" priority="3" stopIfTrue="1" operator="equal">
      <formula>"ENDING"</formula>
    </cfRule>
  </conditionalFormatting>
  <conditionalFormatting sqref="H10">
    <cfRule type="cellIs" dxfId="3" priority="4" stopIfTrue="1" operator="equal">
      <formula>"DATE"</formula>
    </cfRule>
  </conditionalFormatting>
  <conditionalFormatting sqref="H11">
    <cfRule type="cellIs" dxfId="2" priority="5" stopIfTrue="1" operator="equal">
      <formula>"FROM"</formula>
    </cfRule>
  </conditionalFormatting>
  <conditionalFormatting sqref="H12">
    <cfRule type="cellIs" dxfId="1" priority="6" stopIfTrue="1" operator="equal">
      <formula>"BOX"</formula>
    </cfRule>
  </conditionalFormatting>
  <conditionalFormatting sqref="H13">
    <cfRule type="cellIs" dxfId="0" priority="7" stopIfTrue="1" operator="equal">
      <formula>"ABOVE"</formula>
    </cfRule>
  </conditionalFormatting>
  <dataValidations count="3">
    <dataValidation type="list" allowBlank="1" showInputMessage="1" showErrorMessage="1" promptTitle="Select Time" prompt="Use the dropdown menu to select your start and end times to the nearest quarter hour." sqref="I7:L13" xr:uid="{C3A76E73-285B-4BB5-A488-F6393AD3FCBB}">
      <formula1>$S$25:$S$97</formula1>
    </dataValidation>
    <dataValidation type="list" allowBlank="1" showInputMessage="1" showErrorMessage="1" errorTitle="Invalit Entry" error="Please use the dropdown menu only." promptTitle="Select Time" prompt="Use the dropdown menu to select the time in and time out for lunch to the nearest quarter hour." sqref="J7:K13" xr:uid="{6C055EEB-B87A-42EC-8892-C92F4DC844C4}">
      <formula1>$S$25:$S$96</formula1>
    </dataValidation>
    <dataValidation type="list" allowBlank="1" showInputMessage="1" showErrorMessage="1" errorTitle="Invalid Entry" error="Please choose week-ending date from the dropdown menu only!" promptTitle="Select Week-Ending Date" prompt="Weeks start on Sunday and end on Satuday" sqref="E2:F2" xr:uid="{6DED4DB9-FB1A-4EED-8D34-291F65956C2A}">
      <formula1>$R$25:$R$55</formula1>
    </dataValidation>
  </dataValidations>
  <pageMargins left="0.7" right="0.7" top="0.75" bottom="0.75" header="0.3" footer="0.3"/>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Q D A A B Q S w M E F A A C A A g A + Y N G U S 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D 5 g 0 Z 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N G U X D l t m e f A A A A 2 g A A A B M A H A B G b 3 J t d W x h c y 9 T Z W N 0 a W 9 u M S 5 t I K I Y A C i g F A A A A A A A A A A A A A A A A A A A A A A A A A A A A G 2 N v Q q D M B S F 9 0 D e I a S L Q h C c x S l 0 7 a L Q Q R y i 3 l Y x y S 1 J h B b x 3 R u b t W e 5 c H 6 + 6 2 E M C 1 r W p F t W l F D i Z + V g Y q 0 a N J S s Z h o C J S y q w c 2 N E J 3 r e w R d y M 0 5 s O G O b h 0 Q 1 y z f u 5 s y U P O 0 5 P 3 R S b Q h V n q R A B c u Z 2 W f J / z z A h 5 J v 2 r R O m X 9 A 5 2 R q D d j z 9 B n 6 Z v Y d 5 7 c k g s W Y s I m F S A s B o 4 j p 2 S x f 9 H V F 1 B L A Q I t A B Q A A g A I A P m D R l E q H i f T o w A A A P U A A A A S A A A A A A A A A A A A A A A A A A A A A A B D b 2 5 m a W c v U G F j a 2 F n Z S 5 4 b W x Q S w E C L Q A U A A I A C A D 5 g 0 Z R D 8 r p q 6 Q A A A D p A A A A E w A A A A A A A A A A A A A A A A D v A A A A W 0 N v b n R l b n R f V H l w Z X N d L n h t b F B L A Q I t A B Q A A g A I A P m D R l F w 5 b Z n n w A A A N o A A A A T A A A A A A A A A A A A A A A A A O A B A A B G b 3 J t d W x h c y 9 T Z W N 0 a W 9 u M S 5 t U E s F B g A A A A A D A A M A w g A A A M 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Y H A A A A A A A A l A 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z E i I C 8 + P E V u d H J 5 I F R 5 c G U 9 I k Z p b G x F c n J v c k N v Z G U i I F Z h b H V l P S J z V W 5 r b m 9 3 b i I g L z 4 8 R W 5 0 c n k g V H l w Z T 0 i R m l s b E V y c m 9 y Q 2 9 1 b n Q i I F Z h b H V l P S J s M C I g L z 4 8 R W 5 0 c n k g V H l w Z T 0 i R m l s b E x h c 3 R V c G R h d G V k I i B W Y W x 1 Z T 0 i Z D I w M j A t M T A t M D Z U M j E 6 M z A 6 M T k u N D I 2 O D E 4 M l o i I C 8 + P E V u d H J 5 I F R 5 c G U 9 I k Z p b G x D b 2 x 1 b W 5 U e X B l c y I g V m F s d W U 9 I n N C d 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2 h h b m d l Z C B U e X B l L n t D b 2 x 1 b W 4 x L D B 9 J n F 1 b 3 Q 7 X S w m c X V v d D t D b 2 x 1 b W 5 D b 3 V u d C Z x d W 9 0 O z o x L C Z x d W 9 0 O 0 t l e U N v b H V t b k 5 h b W V z J n F 1 b 3 Q 7 O l t d L C Z x d W 9 0 O 0 N v b H V t b k l k Z W 5 0 a X R p Z X M m c X V v d D s 6 W y Z x d W 9 0 O 1 N l Y 3 R p b 2 4 x L 1 R h Y m x l M S 9 D a G F u Z 2 V k I F R 5 c G U u e 0 N v b H V t b j E 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A m A Q A A A Q A A A N C M n d 8 B F d E R j H o A w E / C l + s B A A A A j + O b 2 w s g r U 2 h x Q Z X K Q p P i Q A A A A A C A A A A A A A Q Z g A A A A E A A C A A A A D Q C 5 F h N X L B P s i J 5 p i q P 9 Z o Y v l e y 3 R w u x G O Y U 1 q L 1 s 5 Y A A A A A A O g A A A A A I A A C A A A A D v N O K k y 4 p H F 1 m / Y 8 5 t m A F D 4 a B j 2 d b g i P j L j x B 6 K 9 + B x 1 A A A A A M y 7 1 l n T 5 U 8 t Y P f 7 L / / 2 T B 2 + g a h H A W l 5 V W p j Y v P O b B 2 9 i 6 T s P g u g 0 K T A 1 j U i q 0 X 5 z l d o M v 2 E c + U 6 o D / Y / v o X o 5 A g P 0 8 7 u v 4 E X v A K d g c d b o J k A A A A D 6 F e Y F N Z 5 a q S R J L f U i 9 4 1 1 q t 5 0 o o y 8 Z m n R A 6 E y 2 I k u N H U y D J 6 j c R 8 p Y V 3 M z o R y l y C R R 2 E J V Q Y y S 4 X b 2 e y D 9 Z G w < / D a t a M a s h u p > 
</file>

<file path=customXml/itemProps1.xml><?xml version="1.0" encoding="utf-8"?>
<ds:datastoreItem xmlns:ds="http://schemas.openxmlformats.org/officeDocument/2006/customXml" ds:itemID="{8221006D-A27F-4E0A-85D1-8B29FFF18EF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Timecard</vt:lpstr>
      <vt:lpstr>Instructions</vt:lpstr>
      <vt:lpstr>Sample</vt:lpstr>
      <vt:lpstr>Sample!Print_Area</vt:lpstr>
      <vt:lpstr>Timecard!Print_Area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dc:creator>
  <cp:lastModifiedBy>Angi Burton</cp:lastModifiedBy>
  <cp:lastPrinted>2020-10-08T14:08:26Z</cp:lastPrinted>
  <dcterms:created xsi:type="dcterms:W3CDTF">2020-10-06T20:51:54Z</dcterms:created>
  <dcterms:modified xsi:type="dcterms:W3CDTF">2022-01-16T16:59:06Z</dcterms:modified>
</cp:coreProperties>
</file>